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DieseArbeitsmappe"/>
  <bookViews>
    <workbookView xWindow="1515" yWindow="1515" windowWidth="21600" windowHeight="12735" tabRatio="856" firstSheet="2" activeTab="2"/>
  </bookViews>
  <sheets>
    <sheet name="INFO" sheetId="47" state="hidden" r:id="rId1"/>
    <sheet name="PPF-Abstimmung" sheetId="30" state="hidden" r:id="rId2"/>
    <sheet name="Deckblatt" sheetId="33" r:id="rId3"/>
    <sheet name="Selbstb. Produkt" sheetId="31" state="hidden" r:id="rId4"/>
    <sheet name="Selbstb. Prozess" sheetId="32" state="hidden" r:id="rId5"/>
    <sheet name="Prozessablaufplan" sheetId="50" state="hidden" r:id="rId6"/>
    <sheet name="Produktionslenkungsplan" sheetId="49" state="hidden" r:id="rId7"/>
    <sheet name="Produktbez. Nachweise" sheetId="41" state="hidden" r:id="rId8"/>
    <sheet name="Prozessbez. Nachweise" sheetId="36" state="hidden" r:id="rId9"/>
    <sheet name="Anlage 4 PPF-Bewertung" sheetId="34" state="hidden" r:id="rId10"/>
    <sheet name="Anlage 5 Deckblatt Software 1" sheetId="37" state="hidden" r:id="rId11"/>
    <sheet name="Anlage 5 Deckblatt Software 2" sheetId="38" state="hidden" r:id="rId12"/>
    <sheet name="Absicherung besondere Merkmale" sheetId="42" state="hidden" r:id="rId13"/>
    <sheet name="Werkzeugliste" sheetId="44" state="hidden" r:id="rId14"/>
    <sheet name="Prüfmittelliste" sheetId="45" state="hidden" r:id="rId15"/>
    <sheet name="Teilelebenslauf" sheetId="51" state="hidden" r:id="rId16"/>
    <sheet name="Sprachen" sheetId="29" state="hidden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e1" localSheetId="10">#REF!</definedName>
    <definedName name="___e1" localSheetId="11">#REF!</definedName>
    <definedName name="___e1" localSheetId="7">#REF!</definedName>
    <definedName name="___e1">#REF!</definedName>
    <definedName name="___e10" localSheetId="10">#REF!</definedName>
    <definedName name="___e10" localSheetId="11">#REF!</definedName>
    <definedName name="___e10" localSheetId="7">#REF!</definedName>
    <definedName name="___e10">#REF!</definedName>
    <definedName name="___e2" localSheetId="10">#REF!</definedName>
    <definedName name="___e2" localSheetId="11">#REF!</definedName>
    <definedName name="___e2" localSheetId="7">#REF!</definedName>
    <definedName name="___e2">#REF!</definedName>
    <definedName name="___e3" localSheetId="10">#REF!</definedName>
    <definedName name="___e3" localSheetId="11">#REF!</definedName>
    <definedName name="___e3">#REF!</definedName>
    <definedName name="___e4" localSheetId="10">#REF!</definedName>
    <definedName name="___e4" localSheetId="11">#REF!</definedName>
    <definedName name="___e4">#REF!</definedName>
    <definedName name="___e5" localSheetId="10">#REF!</definedName>
    <definedName name="___e5" localSheetId="11">#REF!</definedName>
    <definedName name="___e5">#REF!</definedName>
    <definedName name="___e6" localSheetId="10">#REF!</definedName>
    <definedName name="___e6" localSheetId="11">#REF!</definedName>
    <definedName name="___e6">#REF!</definedName>
    <definedName name="___e7" localSheetId="10">#REF!</definedName>
    <definedName name="___e7" localSheetId="11">#REF!</definedName>
    <definedName name="___e7">#REF!</definedName>
    <definedName name="___e8" localSheetId="10">#REF!</definedName>
    <definedName name="___e8" localSheetId="11">#REF!</definedName>
    <definedName name="___e8">#REF!</definedName>
    <definedName name="___e9" localSheetId="10">#REF!</definedName>
    <definedName name="___e9" localSheetId="11">#REF!</definedName>
    <definedName name="___e9">#REF!</definedName>
    <definedName name="___Ep1" localSheetId="10">#REF!</definedName>
    <definedName name="___Ep1" localSheetId="11">#REF!</definedName>
    <definedName name="___Ep1">#REF!</definedName>
    <definedName name="___Ep2" localSheetId="10">#REF!</definedName>
    <definedName name="___Ep2" localSheetId="11">#REF!</definedName>
    <definedName name="___Ep2">#REF!</definedName>
    <definedName name="___Ep3" localSheetId="10">#REF!</definedName>
    <definedName name="___Ep3" localSheetId="11">#REF!</definedName>
    <definedName name="___Ep3">#REF!</definedName>
    <definedName name="___Ep4" localSheetId="10">#REF!</definedName>
    <definedName name="___Ep4" localSheetId="11">#REF!</definedName>
    <definedName name="___Ep4">#REF!</definedName>
    <definedName name="___Ep5" localSheetId="10">#REF!</definedName>
    <definedName name="___Ep5" localSheetId="11">#REF!</definedName>
    <definedName name="___Ep5">#REF!</definedName>
    <definedName name="___Ep6" localSheetId="10">#REF!</definedName>
    <definedName name="___Ep6" localSheetId="11">#REF!</definedName>
    <definedName name="___Ep6">#REF!</definedName>
    <definedName name="___epg1" localSheetId="10">#REF!</definedName>
    <definedName name="___epg1" localSheetId="11">#REF!</definedName>
    <definedName name="___epg1">#REF!</definedName>
    <definedName name="___epg2" localSheetId="10">#REF!</definedName>
    <definedName name="___epg2" localSheetId="11">#REF!</definedName>
    <definedName name="___epg2">#REF!</definedName>
    <definedName name="___epg3" localSheetId="10">#REF!</definedName>
    <definedName name="___epg3" localSheetId="11">#REF!</definedName>
    <definedName name="___epg3">#REF!</definedName>
    <definedName name="___epg4" localSheetId="10">#REF!</definedName>
    <definedName name="___epg4" localSheetId="11">#REF!</definedName>
    <definedName name="___epg4">#REF!</definedName>
    <definedName name="___epg5" localSheetId="10">#REF!</definedName>
    <definedName name="___epg5" localSheetId="11">#REF!</definedName>
    <definedName name="___epg5">#REF!</definedName>
    <definedName name="___epg6" localSheetId="10">#REF!</definedName>
    <definedName name="___epg6" localSheetId="11">#REF!</definedName>
    <definedName name="___epg6">#REF!</definedName>
    <definedName name="___es1" localSheetId="10">#REF!</definedName>
    <definedName name="___es1" localSheetId="11">#REF!</definedName>
    <definedName name="___es1">#REF!</definedName>
    <definedName name="___es2" localSheetId="10">#REF!</definedName>
    <definedName name="___es2" localSheetId="11">#REF!</definedName>
    <definedName name="___es2">#REF!</definedName>
    <definedName name="___es3" localSheetId="10">#REF!</definedName>
    <definedName name="___es3" localSheetId="11">#REF!</definedName>
    <definedName name="___es3">#REF!</definedName>
    <definedName name="___es4" localSheetId="10">#REF!</definedName>
    <definedName name="___es4" localSheetId="11">#REF!</definedName>
    <definedName name="___es4">#REF!</definedName>
    <definedName name="___Li1" localSheetId="10">#REF!</definedName>
    <definedName name="___Li1" localSheetId="11">#REF!</definedName>
    <definedName name="___Li1">#REF!</definedName>
    <definedName name="___Li2" localSheetId="10">#REF!</definedName>
    <definedName name="___Li2" localSheetId="11">#REF!</definedName>
    <definedName name="___Li2">#REF!</definedName>
    <definedName name="___Re1" localSheetId="10">#REF!</definedName>
    <definedName name="___Re1" localSheetId="11">#REF!</definedName>
    <definedName name="___Re1" localSheetId="7">#REF!</definedName>
    <definedName name="___Re1">#REF!</definedName>
    <definedName name="___Re2" localSheetId="10">#REF!</definedName>
    <definedName name="___Re2" localSheetId="11">#REF!</definedName>
    <definedName name="___Re2" localSheetId="7">#REF!</definedName>
    <definedName name="___Re2">#REF!</definedName>
    <definedName name="__Bew1">'[2]Tabellen'!$C$8:$C$13</definedName>
    <definedName name="__e1" localSheetId="12">#REF!</definedName>
    <definedName name="__e1" localSheetId="10">#REF!</definedName>
    <definedName name="__e1" localSheetId="11">#REF!</definedName>
    <definedName name="__e1" localSheetId="0">#REF!</definedName>
    <definedName name="__e1" localSheetId="1">#REF!</definedName>
    <definedName name="__e1" localSheetId="7">#REF!</definedName>
    <definedName name="__e1" localSheetId="6">#REF!</definedName>
    <definedName name="__e1" localSheetId="14">#REF!</definedName>
    <definedName name="__e1" localSheetId="4">#REF!</definedName>
    <definedName name="__e1" localSheetId="15">#REF!</definedName>
    <definedName name="__e1" localSheetId="13">#REF!</definedName>
    <definedName name="__e1">#REF!</definedName>
    <definedName name="__e10" localSheetId="12">#REF!</definedName>
    <definedName name="__e10" localSheetId="10">#REF!</definedName>
    <definedName name="__e10" localSheetId="11">#REF!</definedName>
    <definedName name="__e10" localSheetId="0">#REF!</definedName>
    <definedName name="__e10" localSheetId="1">#REF!</definedName>
    <definedName name="__e10" localSheetId="7">#REF!</definedName>
    <definedName name="__e10" localSheetId="6">#REF!</definedName>
    <definedName name="__e10" localSheetId="14">#REF!</definedName>
    <definedName name="__e10" localSheetId="4">#REF!</definedName>
    <definedName name="__e10" localSheetId="15">#REF!</definedName>
    <definedName name="__e10" localSheetId="13">#REF!</definedName>
    <definedName name="__e10">#REF!</definedName>
    <definedName name="__e2" localSheetId="12">#REF!</definedName>
    <definedName name="__e2" localSheetId="10">#REF!</definedName>
    <definedName name="__e2" localSheetId="11">#REF!</definedName>
    <definedName name="__e2" localSheetId="0">#REF!</definedName>
    <definedName name="__e2" localSheetId="1">#REF!</definedName>
    <definedName name="__e2" localSheetId="7">#REF!</definedName>
    <definedName name="__e2" localSheetId="6">#REF!</definedName>
    <definedName name="__e2" localSheetId="14">#REF!</definedName>
    <definedName name="__e2" localSheetId="4">#REF!</definedName>
    <definedName name="__e2" localSheetId="15">#REF!</definedName>
    <definedName name="__e2" localSheetId="13">#REF!</definedName>
    <definedName name="__e2">#REF!</definedName>
    <definedName name="__e3" localSheetId="12">#REF!</definedName>
    <definedName name="__e3" localSheetId="10">#REF!</definedName>
    <definedName name="__e3" localSheetId="11">#REF!</definedName>
    <definedName name="__e3" localSheetId="0">#REF!</definedName>
    <definedName name="__e3" localSheetId="1">#REF!</definedName>
    <definedName name="__e3" localSheetId="6">#REF!</definedName>
    <definedName name="__e3" localSheetId="14">#REF!</definedName>
    <definedName name="__e3" localSheetId="4">#REF!</definedName>
    <definedName name="__e3" localSheetId="15">#REF!</definedName>
    <definedName name="__e3" localSheetId="13">#REF!</definedName>
    <definedName name="__e3">#REF!</definedName>
    <definedName name="__e4" localSheetId="12">#REF!</definedName>
    <definedName name="__e4" localSheetId="10">#REF!</definedName>
    <definedName name="__e4" localSheetId="11">#REF!</definedName>
    <definedName name="__e4" localSheetId="0">#REF!</definedName>
    <definedName name="__e4" localSheetId="1">#REF!</definedName>
    <definedName name="__e4" localSheetId="6">#REF!</definedName>
    <definedName name="__e4" localSheetId="14">#REF!</definedName>
    <definedName name="__e4" localSheetId="4">#REF!</definedName>
    <definedName name="__e4" localSheetId="15">#REF!</definedName>
    <definedName name="__e4" localSheetId="13">#REF!</definedName>
    <definedName name="__e4">#REF!</definedName>
    <definedName name="__e5" localSheetId="10">#REF!</definedName>
    <definedName name="__e5" localSheetId="11">#REF!</definedName>
    <definedName name="__e5">#REF!</definedName>
    <definedName name="__e6" localSheetId="12">#REF!</definedName>
    <definedName name="__e6" localSheetId="10">#REF!</definedName>
    <definedName name="__e6" localSheetId="11">#REF!</definedName>
    <definedName name="__e6" localSheetId="0">#REF!</definedName>
    <definedName name="__e6" localSheetId="1">#REF!</definedName>
    <definedName name="__e6" localSheetId="6">#REF!</definedName>
    <definedName name="__e6" localSheetId="14">#REF!</definedName>
    <definedName name="__e6" localSheetId="4">#REF!</definedName>
    <definedName name="__e6" localSheetId="15">#REF!</definedName>
    <definedName name="__e6" localSheetId="13">#REF!</definedName>
    <definedName name="__e6">#REF!</definedName>
    <definedName name="__e7" localSheetId="12">#REF!</definedName>
    <definedName name="__e7" localSheetId="10">#REF!</definedName>
    <definedName name="__e7" localSheetId="11">#REF!</definedName>
    <definedName name="__e7" localSheetId="0">#REF!</definedName>
    <definedName name="__e7" localSheetId="1">#REF!</definedName>
    <definedName name="__e7" localSheetId="6">#REF!</definedName>
    <definedName name="__e7" localSheetId="14">#REF!</definedName>
    <definedName name="__e7" localSheetId="4">#REF!</definedName>
    <definedName name="__e7" localSheetId="15">#REF!</definedName>
    <definedName name="__e7" localSheetId="13">#REF!</definedName>
    <definedName name="__e7">#REF!</definedName>
    <definedName name="__e8" localSheetId="12">#REF!</definedName>
    <definedName name="__e8" localSheetId="10">#REF!</definedName>
    <definedName name="__e8" localSheetId="11">#REF!</definedName>
    <definedName name="__e8" localSheetId="0">#REF!</definedName>
    <definedName name="__e8" localSheetId="1">#REF!</definedName>
    <definedName name="__e8" localSheetId="6">#REF!</definedName>
    <definedName name="__e8" localSheetId="14">#REF!</definedName>
    <definedName name="__e8" localSheetId="4">#REF!</definedName>
    <definedName name="__e8" localSheetId="15">#REF!</definedName>
    <definedName name="__e8" localSheetId="13">#REF!</definedName>
    <definedName name="__e8">#REF!</definedName>
    <definedName name="__e9" localSheetId="12">#REF!</definedName>
    <definedName name="__e9" localSheetId="10">#REF!</definedName>
    <definedName name="__e9" localSheetId="11">#REF!</definedName>
    <definedName name="__e9" localSheetId="0">#REF!</definedName>
    <definedName name="__e9" localSheetId="1">#REF!</definedName>
    <definedName name="__e9" localSheetId="6">#REF!</definedName>
    <definedName name="__e9" localSheetId="14">#REF!</definedName>
    <definedName name="__e9" localSheetId="4">#REF!</definedName>
    <definedName name="__e9" localSheetId="15">#REF!</definedName>
    <definedName name="__e9" localSheetId="13">#REF!</definedName>
    <definedName name="__e9">#REF!</definedName>
    <definedName name="__Ep1" localSheetId="12">#REF!</definedName>
    <definedName name="__Ep1" localSheetId="10">#REF!</definedName>
    <definedName name="__Ep1" localSheetId="11">#REF!</definedName>
    <definedName name="__Ep1" localSheetId="0">#REF!</definedName>
    <definedName name="__Ep1" localSheetId="1">#REF!</definedName>
    <definedName name="__Ep1" localSheetId="6">#REF!</definedName>
    <definedName name="__Ep1" localSheetId="14">#REF!</definedName>
    <definedName name="__Ep1" localSheetId="4">#REF!</definedName>
    <definedName name="__Ep1" localSheetId="15">#REF!</definedName>
    <definedName name="__Ep1" localSheetId="13">#REF!</definedName>
    <definedName name="__Ep1">#REF!</definedName>
    <definedName name="__Ep2" localSheetId="12">#REF!</definedName>
    <definedName name="__Ep2" localSheetId="10">#REF!</definedName>
    <definedName name="__Ep2" localSheetId="11">#REF!</definedName>
    <definedName name="__Ep2" localSheetId="0">#REF!</definedName>
    <definedName name="__Ep2" localSheetId="1">#REF!</definedName>
    <definedName name="__Ep2" localSheetId="6">#REF!</definedName>
    <definedName name="__Ep2" localSheetId="14">#REF!</definedName>
    <definedName name="__Ep2" localSheetId="4">#REF!</definedName>
    <definedName name="__Ep2" localSheetId="15">#REF!</definedName>
    <definedName name="__Ep2" localSheetId="13">#REF!</definedName>
    <definedName name="__Ep2">#REF!</definedName>
    <definedName name="__Ep3" localSheetId="12">#REF!</definedName>
    <definedName name="__Ep3" localSheetId="10">#REF!</definedName>
    <definedName name="__Ep3" localSheetId="11">#REF!</definedName>
    <definedName name="__Ep3" localSheetId="0">#REF!</definedName>
    <definedName name="__Ep3" localSheetId="1">#REF!</definedName>
    <definedName name="__Ep3" localSheetId="6">#REF!</definedName>
    <definedName name="__Ep3" localSheetId="14">#REF!</definedName>
    <definedName name="__Ep3" localSheetId="4">#REF!</definedName>
    <definedName name="__Ep3" localSheetId="15">#REF!</definedName>
    <definedName name="__Ep3" localSheetId="13">#REF!</definedName>
    <definedName name="__Ep3">#REF!</definedName>
    <definedName name="__Ep4" localSheetId="12">#REF!</definedName>
    <definedName name="__Ep4" localSheetId="10">#REF!</definedName>
    <definedName name="__Ep4" localSheetId="11">#REF!</definedName>
    <definedName name="__Ep4" localSheetId="0">#REF!</definedName>
    <definedName name="__Ep4" localSheetId="1">#REF!</definedName>
    <definedName name="__Ep4" localSheetId="6">#REF!</definedName>
    <definedName name="__Ep4" localSheetId="14">#REF!</definedName>
    <definedName name="__Ep4" localSheetId="4">#REF!</definedName>
    <definedName name="__Ep4" localSheetId="15">#REF!</definedName>
    <definedName name="__Ep4" localSheetId="13">#REF!</definedName>
    <definedName name="__Ep4">#REF!</definedName>
    <definedName name="__Ep5" localSheetId="12">#REF!</definedName>
    <definedName name="__Ep5" localSheetId="10">#REF!</definedName>
    <definedName name="__Ep5" localSheetId="11">#REF!</definedName>
    <definedName name="__Ep5" localSheetId="0">#REF!</definedName>
    <definedName name="__Ep5" localSheetId="1">#REF!</definedName>
    <definedName name="__Ep5" localSheetId="6">#REF!</definedName>
    <definedName name="__Ep5" localSheetId="14">#REF!</definedName>
    <definedName name="__Ep5" localSheetId="4">#REF!</definedName>
    <definedName name="__Ep5" localSheetId="15">#REF!</definedName>
    <definedName name="__Ep5" localSheetId="13">#REF!</definedName>
    <definedName name="__Ep5">#REF!</definedName>
    <definedName name="__Ep6" localSheetId="12">#REF!</definedName>
    <definedName name="__Ep6" localSheetId="10">#REF!</definedName>
    <definedName name="__Ep6" localSheetId="11">#REF!</definedName>
    <definedName name="__Ep6" localSheetId="0">#REF!</definedName>
    <definedName name="__Ep6" localSheetId="1">#REF!</definedName>
    <definedName name="__Ep6" localSheetId="6">#REF!</definedName>
    <definedName name="__Ep6" localSheetId="14">#REF!</definedName>
    <definedName name="__Ep6" localSheetId="4">#REF!</definedName>
    <definedName name="__Ep6" localSheetId="15">#REF!</definedName>
    <definedName name="__Ep6" localSheetId="13">#REF!</definedName>
    <definedName name="__Ep6">#REF!</definedName>
    <definedName name="__epg1" localSheetId="12">#REF!</definedName>
    <definedName name="__epg1" localSheetId="10">#REF!</definedName>
    <definedName name="__epg1" localSheetId="11">#REF!</definedName>
    <definedName name="__epg1" localSheetId="0">#REF!</definedName>
    <definedName name="__epg1" localSheetId="1">#REF!</definedName>
    <definedName name="__epg1" localSheetId="6">#REF!</definedName>
    <definedName name="__epg1" localSheetId="14">#REF!</definedName>
    <definedName name="__epg1" localSheetId="4">#REF!</definedName>
    <definedName name="__epg1" localSheetId="15">#REF!</definedName>
    <definedName name="__epg1" localSheetId="13">#REF!</definedName>
    <definedName name="__epg1">#REF!</definedName>
    <definedName name="__epg2" localSheetId="12">#REF!</definedName>
    <definedName name="__epg2" localSheetId="10">#REF!</definedName>
    <definedName name="__epg2" localSheetId="11">#REF!</definedName>
    <definedName name="__epg2" localSheetId="0">#REF!</definedName>
    <definedName name="__epg2" localSheetId="1">#REF!</definedName>
    <definedName name="__epg2" localSheetId="6">#REF!</definedName>
    <definedName name="__epg2" localSheetId="14">#REF!</definedName>
    <definedName name="__epg2" localSheetId="4">#REF!</definedName>
    <definedName name="__epg2" localSheetId="15">#REF!</definedName>
    <definedName name="__epg2" localSheetId="13">#REF!</definedName>
    <definedName name="__epg2">#REF!</definedName>
    <definedName name="__epg3" localSheetId="12">#REF!</definedName>
    <definedName name="__epg3" localSheetId="10">#REF!</definedName>
    <definedName name="__epg3" localSheetId="11">#REF!</definedName>
    <definedName name="__epg3" localSheetId="0">#REF!</definedName>
    <definedName name="__epg3" localSheetId="1">#REF!</definedName>
    <definedName name="__epg3" localSheetId="6">#REF!</definedName>
    <definedName name="__epg3" localSheetId="14">#REF!</definedName>
    <definedName name="__epg3" localSheetId="4">#REF!</definedName>
    <definedName name="__epg3" localSheetId="15">#REF!</definedName>
    <definedName name="__epg3" localSheetId="13">#REF!</definedName>
    <definedName name="__epg3">#REF!</definedName>
    <definedName name="__epg4" localSheetId="12">#REF!</definedName>
    <definedName name="__epg4" localSheetId="10">#REF!</definedName>
    <definedName name="__epg4" localSheetId="11">#REF!</definedName>
    <definedName name="__epg4" localSheetId="0">#REF!</definedName>
    <definedName name="__epg4" localSheetId="1">#REF!</definedName>
    <definedName name="__epg4" localSheetId="6">#REF!</definedName>
    <definedName name="__epg4" localSheetId="14">#REF!</definedName>
    <definedName name="__epg4" localSheetId="4">#REF!</definedName>
    <definedName name="__epg4" localSheetId="15">#REF!</definedName>
    <definedName name="__epg4" localSheetId="13">#REF!</definedName>
    <definedName name="__epg4">#REF!</definedName>
    <definedName name="__epg5" localSheetId="12">#REF!</definedName>
    <definedName name="__epg5" localSheetId="10">#REF!</definedName>
    <definedName name="__epg5" localSheetId="11">#REF!</definedName>
    <definedName name="__epg5" localSheetId="0">#REF!</definedName>
    <definedName name="__epg5" localSheetId="1">#REF!</definedName>
    <definedName name="__epg5" localSheetId="6">#REF!</definedName>
    <definedName name="__epg5" localSheetId="14">#REF!</definedName>
    <definedName name="__epg5" localSheetId="4">#REF!</definedName>
    <definedName name="__epg5" localSheetId="15">#REF!</definedName>
    <definedName name="__epg5" localSheetId="13">#REF!</definedName>
    <definedName name="__epg5">#REF!</definedName>
    <definedName name="__epg6" localSheetId="12">#REF!</definedName>
    <definedName name="__epg6" localSheetId="10">#REF!</definedName>
    <definedName name="__epg6" localSheetId="11">#REF!</definedName>
    <definedName name="__epg6" localSheetId="0">#REF!</definedName>
    <definedName name="__epg6" localSheetId="1">#REF!</definedName>
    <definedName name="__epg6" localSheetId="6">#REF!</definedName>
    <definedName name="__epg6" localSheetId="14">#REF!</definedName>
    <definedName name="__epg6" localSheetId="4">#REF!</definedName>
    <definedName name="__epg6" localSheetId="15">#REF!</definedName>
    <definedName name="__epg6" localSheetId="13">#REF!</definedName>
    <definedName name="__epg6">#REF!</definedName>
    <definedName name="__es1" localSheetId="12">#REF!</definedName>
    <definedName name="__es1" localSheetId="10">#REF!</definedName>
    <definedName name="__es1" localSheetId="11">#REF!</definedName>
    <definedName name="__es1" localSheetId="0">#REF!</definedName>
    <definedName name="__es1" localSheetId="1">#REF!</definedName>
    <definedName name="__es1" localSheetId="6">#REF!</definedName>
    <definedName name="__es1" localSheetId="14">#REF!</definedName>
    <definedName name="__es1" localSheetId="4">#REF!</definedName>
    <definedName name="__es1" localSheetId="15">#REF!</definedName>
    <definedName name="__es1" localSheetId="13">#REF!</definedName>
    <definedName name="__es1">#REF!</definedName>
    <definedName name="__es2" localSheetId="12">#REF!</definedName>
    <definedName name="__es2" localSheetId="10">#REF!</definedName>
    <definedName name="__es2" localSheetId="11">#REF!</definedName>
    <definedName name="__es2" localSheetId="0">#REF!</definedName>
    <definedName name="__es2" localSheetId="1">#REF!</definedName>
    <definedName name="__es2" localSheetId="6">#REF!</definedName>
    <definedName name="__es2" localSheetId="14">#REF!</definedName>
    <definedName name="__es2" localSheetId="4">#REF!</definedName>
    <definedName name="__es2" localSheetId="15">#REF!</definedName>
    <definedName name="__es2" localSheetId="13">#REF!</definedName>
    <definedName name="__es2">#REF!</definedName>
    <definedName name="__es3" localSheetId="12">#REF!</definedName>
    <definedName name="__es3" localSheetId="10">#REF!</definedName>
    <definedName name="__es3" localSheetId="11">#REF!</definedName>
    <definedName name="__es3" localSheetId="0">#REF!</definedName>
    <definedName name="__es3" localSheetId="1">#REF!</definedName>
    <definedName name="__es3" localSheetId="6">#REF!</definedName>
    <definedName name="__es3" localSheetId="14">#REF!</definedName>
    <definedName name="__es3" localSheetId="4">#REF!</definedName>
    <definedName name="__es3" localSheetId="15">#REF!</definedName>
    <definedName name="__es3" localSheetId="13">#REF!</definedName>
    <definedName name="__es3">#REF!</definedName>
    <definedName name="__es4" localSheetId="12">#REF!</definedName>
    <definedName name="__es4" localSheetId="10">#REF!</definedName>
    <definedName name="__es4" localSheetId="11">#REF!</definedName>
    <definedName name="__es4" localSheetId="0">#REF!</definedName>
    <definedName name="__es4" localSheetId="1">#REF!</definedName>
    <definedName name="__es4" localSheetId="6">#REF!</definedName>
    <definedName name="__es4" localSheetId="14">#REF!</definedName>
    <definedName name="__es4" localSheetId="4">#REF!</definedName>
    <definedName name="__es4" localSheetId="15">#REF!</definedName>
    <definedName name="__es4" localSheetId="13">#REF!</definedName>
    <definedName name="__es4">#REF!</definedName>
    <definedName name="__Li1" localSheetId="12">#REF!</definedName>
    <definedName name="__Li1" localSheetId="10">#REF!</definedName>
    <definedName name="__Li1" localSheetId="11">#REF!</definedName>
    <definedName name="__Li1" localSheetId="0">#REF!</definedName>
    <definedName name="__Li1" localSheetId="1">#REF!</definedName>
    <definedName name="__Li1" localSheetId="6">#REF!</definedName>
    <definedName name="__Li1" localSheetId="14">#REF!</definedName>
    <definedName name="__Li1" localSheetId="4">#REF!</definedName>
    <definedName name="__Li1" localSheetId="15">#REF!</definedName>
    <definedName name="__Li1" localSheetId="13">#REF!</definedName>
    <definedName name="__Li1">#REF!</definedName>
    <definedName name="__Li2" localSheetId="12">#REF!</definedName>
    <definedName name="__Li2" localSheetId="10">#REF!</definedName>
    <definedName name="__Li2" localSheetId="11">#REF!</definedName>
    <definedName name="__Li2" localSheetId="0">#REF!</definedName>
    <definedName name="__Li2" localSheetId="1">#REF!</definedName>
    <definedName name="__Li2" localSheetId="6">#REF!</definedName>
    <definedName name="__Li2" localSheetId="14">#REF!</definedName>
    <definedName name="__Li2" localSheetId="4">#REF!</definedName>
    <definedName name="__Li2" localSheetId="15">#REF!</definedName>
    <definedName name="__Li2" localSheetId="13">#REF!</definedName>
    <definedName name="__Li2">#REF!</definedName>
    <definedName name="__Re1" localSheetId="12">#REF!</definedName>
    <definedName name="__Re1" localSheetId="10">#REF!</definedName>
    <definedName name="__Re1" localSheetId="11">#REF!</definedName>
    <definedName name="__Re1" localSheetId="0">#REF!</definedName>
    <definedName name="__Re1" localSheetId="1">#REF!</definedName>
    <definedName name="__Re1" localSheetId="7">#REF!</definedName>
    <definedName name="__Re1" localSheetId="6">#REF!</definedName>
    <definedName name="__Re1" localSheetId="14">#REF!</definedName>
    <definedName name="__Re1" localSheetId="4">#REF!</definedName>
    <definedName name="__Re1" localSheetId="15">#REF!</definedName>
    <definedName name="__Re1" localSheetId="13">#REF!</definedName>
    <definedName name="__Re1">#REF!</definedName>
    <definedName name="__Re2" localSheetId="12">#REF!</definedName>
    <definedName name="__Re2" localSheetId="10">#REF!</definedName>
    <definedName name="__Re2" localSheetId="11">#REF!</definedName>
    <definedName name="__Re2" localSheetId="0">#REF!</definedName>
    <definedName name="__Re2" localSheetId="1">#REF!</definedName>
    <definedName name="__Re2" localSheetId="7">#REF!</definedName>
    <definedName name="__Re2" localSheetId="6">#REF!</definedName>
    <definedName name="__Re2" localSheetId="14">#REF!</definedName>
    <definedName name="__Re2" localSheetId="4">#REF!</definedName>
    <definedName name="__Re2" localSheetId="15">#REF!</definedName>
    <definedName name="__Re2" localSheetId="13">#REF!</definedName>
    <definedName name="__Re2">#REF!</definedName>
    <definedName name="__RG2">'[3]Auswahllisten'!$C$21:$C$31</definedName>
    <definedName name="_1.1" localSheetId="12">#REF!</definedName>
    <definedName name="_1.1" localSheetId="10">#REF!</definedName>
    <definedName name="_1.1" localSheetId="11">#REF!</definedName>
    <definedName name="_1.1" localSheetId="0">#REF!</definedName>
    <definedName name="_1.1" localSheetId="1">#REF!</definedName>
    <definedName name="_1.1" localSheetId="7">#REF!</definedName>
    <definedName name="_1.1" localSheetId="6">#REF!</definedName>
    <definedName name="_1.1" localSheetId="14">#REF!</definedName>
    <definedName name="_1.1" localSheetId="4">#REF!</definedName>
    <definedName name="_1.1" localSheetId="15">#REF!</definedName>
    <definedName name="_1.1" localSheetId="13">#REF!</definedName>
    <definedName name="_1.1">#REF!</definedName>
    <definedName name="_1.2" localSheetId="12">#REF!</definedName>
    <definedName name="_1.2" localSheetId="10">#REF!</definedName>
    <definedName name="_1.2" localSheetId="11">#REF!</definedName>
    <definedName name="_1.2" localSheetId="0">#REF!</definedName>
    <definedName name="_1.2" localSheetId="1">#REF!</definedName>
    <definedName name="_1.2" localSheetId="7">#REF!</definedName>
    <definedName name="_1.2" localSheetId="6">#REF!</definedName>
    <definedName name="_1.2" localSheetId="14">#REF!</definedName>
    <definedName name="_1.2" localSheetId="4">#REF!</definedName>
    <definedName name="_1.2" localSheetId="15">#REF!</definedName>
    <definedName name="_1.2" localSheetId="13">#REF!</definedName>
    <definedName name="_1.2">#REF!</definedName>
    <definedName name="_1.3" localSheetId="12">#REF!</definedName>
    <definedName name="_1.3" localSheetId="10">#REF!</definedName>
    <definedName name="_1.3" localSheetId="11">#REF!</definedName>
    <definedName name="_1.3" localSheetId="0">#REF!</definedName>
    <definedName name="_1.3" localSheetId="1">#REF!</definedName>
    <definedName name="_1.3" localSheetId="7">#REF!</definedName>
    <definedName name="_1.3" localSheetId="6">#REF!</definedName>
    <definedName name="_1.3" localSheetId="14">#REF!</definedName>
    <definedName name="_1.3" localSheetId="4">#REF!</definedName>
    <definedName name="_1.3" localSheetId="15">#REF!</definedName>
    <definedName name="_1.3" localSheetId="13">#REF!</definedName>
    <definedName name="_1.3">#REF!</definedName>
    <definedName name="_1.4" localSheetId="12">#REF!</definedName>
    <definedName name="_1.4" localSheetId="10">#REF!</definedName>
    <definedName name="_1.4" localSheetId="11">#REF!</definedName>
    <definedName name="_1.4" localSheetId="0">#REF!</definedName>
    <definedName name="_1.4" localSheetId="1">#REF!</definedName>
    <definedName name="_1.4" localSheetId="6">#REF!</definedName>
    <definedName name="_1.4" localSheetId="14">#REF!</definedName>
    <definedName name="_1.4" localSheetId="4">#REF!</definedName>
    <definedName name="_1.4" localSheetId="15">#REF!</definedName>
    <definedName name="_1.4" localSheetId="13">#REF!</definedName>
    <definedName name="_1.4">#REF!</definedName>
    <definedName name="_1.5" localSheetId="12">#REF!</definedName>
    <definedName name="_1.5" localSheetId="10">#REF!</definedName>
    <definedName name="_1.5" localSheetId="11">#REF!</definedName>
    <definedName name="_1.5" localSheetId="0">#REF!</definedName>
    <definedName name="_1.5" localSheetId="1">#REF!</definedName>
    <definedName name="_1.5" localSheetId="6">#REF!</definedName>
    <definedName name="_1.5" localSheetId="14">#REF!</definedName>
    <definedName name="_1.5" localSheetId="4">#REF!</definedName>
    <definedName name="_1.5" localSheetId="15">#REF!</definedName>
    <definedName name="_1.5" localSheetId="13">#REF!</definedName>
    <definedName name="_1.5">#REF!</definedName>
    <definedName name="_1.6" localSheetId="12">#REF!</definedName>
    <definedName name="_1.6" localSheetId="10">#REF!</definedName>
    <definedName name="_1.6" localSheetId="11">#REF!</definedName>
    <definedName name="_1.6" localSheetId="0">#REF!</definedName>
    <definedName name="_1.6" localSheetId="1">#REF!</definedName>
    <definedName name="_1.6" localSheetId="6">#REF!</definedName>
    <definedName name="_1.6" localSheetId="14">#REF!</definedName>
    <definedName name="_1.6" localSheetId="4">#REF!</definedName>
    <definedName name="_1.6" localSheetId="15">#REF!</definedName>
    <definedName name="_1.6" localSheetId="13">#REF!</definedName>
    <definedName name="_1.6">#REF!</definedName>
    <definedName name="_10.1" localSheetId="12">#REF!</definedName>
    <definedName name="_10.1" localSheetId="10">#REF!</definedName>
    <definedName name="_10.1" localSheetId="11">#REF!</definedName>
    <definedName name="_10.1" localSheetId="0">#REF!</definedName>
    <definedName name="_10.1" localSheetId="1">#REF!</definedName>
    <definedName name="_10.1" localSheetId="6">#REF!</definedName>
    <definedName name="_10.1" localSheetId="14">#REF!</definedName>
    <definedName name="_10.1" localSheetId="4">#REF!</definedName>
    <definedName name="_10.1" localSheetId="15">#REF!</definedName>
    <definedName name="_10.1" localSheetId="13">#REF!</definedName>
    <definedName name="_10.1">#REF!</definedName>
    <definedName name="_10.2" localSheetId="12">#REF!</definedName>
    <definedName name="_10.2" localSheetId="10">#REF!</definedName>
    <definedName name="_10.2" localSheetId="11">#REF!</definedName>
    <definedName name="_10.2" localSheetId="0">#REF!</definedName>
    <definedName name="_10.2" localSheetId="1">#REF!</definedName>
    <definedName name="_10.2" localSheetId="6">#REF!</definedName>
    <definedName name="_10.2" localSheetId="14">#REF!</definedName>
    <definedName name="_10.2" localSheetId="4">#REF!</definedName>
    <definedName name="_10.2" localSheetId="15">#REF!</definedName>
    <definedName name="_10.2" localSheetId="13">#REF!</definedName>
    <definedName name="_10.2">#REF!</definedName>
    <definedName name="_10.3" localSheetId="12">#REF!</definedName>
    <definedName name="_10.3" localSheetId="10">#REF!</definedName>
    <definedName name="_10.3" localSheetId="11">#REF!</definedName>
    <definedName name="_10.3" localSheetId="0">#REF!</definedName>
    <definedName name="_10.3" localSheetId="1">#REF!</definedName>
    <definedName name="_10.3" localSheetId="6">#REF!</definedName>
    <definedName name="_10.3" localSheetId="14">#REF!</definedName>
    <definedName name="_10.3" localSheetId="4">#REF!</definedName>
    <definedName name="_10.3" localSheetId="15">#REF!</definedName>
    <definedName name="_10.3" localSheetId="13">#REF!</definedName>
    <definedName name="_10.3">#REF!</definedName>
    <definedName name="_10.4" localSheetId="12">#REF!</definedName>
    <definedName name="_10.4" localSheetId="10">#REF!</definedName>
    <definedName name="_10.4" localSheetId="11">#REF!</definedName>
    <definedName name="_10.4" localSheetId="0">#REF!</definedName>
    <definedName name="_10.4" localSheetId="1">#REF!</definedName>
    <definedName name="_10.4" localSheetId="6">#REF!</definedName>
    <definedName name="_10.4" localSheetId="14">#REF!</definedName>
    <definedName name="_10.4" localSheetId="4">#REF!</definedName>
    <definedName name="_10.4" localSheetId="15">#REF!</definedName>
    <definedName name="_10.4" localSheetId="13">#REF!</definedName>
    <definedName name="_10.4">#REF!</definedName>
    <definedName name="_10.5" localSheetId="12">#REF!</definedName>
    <definedName name="_10.5" localSheetId="10">#REF!</definedName>
    <definedName name="_10.5" localSheetId="11">#REF!</definedName>
    <definedName name="_10.5" localSheetId="0">#REF!</definedName>
    <definedName name="_10.5" localSheetId="1">#REF!</definedName>
    <definedName name="_10.5" localSheetId="6">#REF!</definedName>
    <definedName name="_10.5" localSheetId="14">#REF!</definedName>
    <definedName name="_10.5" localSheetId="4">#REF!</definedName>
    <definedName name="_10.5" localSheetId="15">#REF!</definedName>
    <definedName name="_10.5" localSheetId="13">#REF!</definedName>
    <definedName name="_10.5">#REF!</definedName>
    <definedName name="_11.1" localSheetId="12">#REF!</definedName>
    <definedName name="_11.1" localSheetId="10">#REF!</definedName>
    <definedName name="_11.1" localSheetId="11">#REF!</definedName>
    <definedName name="_11.1" localSheetId="0">#REF!</definedName>
    <definedName name="_11.1" localSheetId="1">#REF!</definedName>
    <definedName name="_11.1" localSheetId="6">#REF!</definedName>
    <definedName name="_11.1" localSheetId="14">#REF!</definedName>
    <definedName name="_11.1" localSheetId="4">#REF!</definedName>
    <definedName name="_11.1" localSheetId="15">#REF!</definedName>
    <definedName name="_11.1" localSheetId="13">#REF!</definedName>
    <definedName name="_11.1">#REF!</definedName>
    <definedName name="_11.2" localSheetId="12">#REF!</definedName>
    <definedName name="_11.2" localSheetId="10">#REF!</definedName>
    <definedName name="_11.2" localSheetId="11">#REF!</definedName>
    <definedName name="_11.2" localSheetId="0">#REF!</definedName>
    <definedName name="_11.2" localSheetId="1">#REF!</definedName>
    <definedName name="_11.2" localSheetId="6">#REF!</definedName>
    <definedName name="_11.2" localSheetId="14">#REF!</definedName>
    <definedName name="_11.2" localSheetId="4">#REF!</definedName>
    <definedName name="_11.2" localSheetId="15">#REF!</definedName>
    <definedName name="_11.2" localSheetId="13">#REF!</definedName>
    <definedName name="_11.2">#REF!</definedName>
    <definedName name="_11.3" localSheetId="12">#REF!</definedName>
    <definedName name="_11.3" localSheetId="10">#REF!</definedName>
    <definedName name="_11.3" localSheetId="11">#REF!</definedName>
    <definedName name="_11.3" localSheetId="0">#REF!</definedName>
    <definedName name="_11.3" localSheetId="1">#REF!</definedName>
    <definedName name="_11.3" localSheetId="6">#REF!</definedName>
    <definedName name="_11.3" localSheetId="14">#REF!</definedName>
    <definedName name="_11.3" localSheetId="4">#REF!</definedName>
    <definedName name="_11.3" localSheetId="15">#REF!</definedName>
    <definedName name="_11.3" localSheetId="13">#REF!</definedName>
    <definedName name="_11.3">#REF!</definedName>
    <definedName name="_11.4" localSheetId="12">#REF!</definedName>
    <definedName name="_11.4" localSheetId="10">#REF!</definedName>
    <definedName name="_11.4" localSheetId="11">#REF!</definedName>
    <definedName name="_11.4" localSheetId="0">#REF!</definedName>
    <definedName name="_11.4" localSheetId="1">#REF!</definedName>
    <definedName name="_11.4" localSheetId="6">#REF!</definedName>
    <definedName name="_11.4" localSheetId="14">#REF!</definedName>
    <definedName name="_11.4" localSheetId="4">#REF!</definedName>
    <definedName name="_11.4" localSheetId="15">#REF!</definedName>
    <definedName name="_11.4" localSheetId="13">#REF!</definedName>
    <definedName name="_11.4">#REF!</definedName>
    <definedName name="_11.5" localSheetId="12">#REF!</definedName>
    <definedName name="_11.5" localSheetId="10">#REF!</definedName>
    <definedName name="_11.5" localSheetId="11">#REF!</definedName>
    <definedName name="_11.5" localSheetId="0">#REF!</definedName>
    <definedName name="_11.5" localSheetId="1">#REF!</definedName>
    <definedName name="_11.5" localSheetId="6">#REF!</definedName>
    <definedName name="_11.5" localSheetId="14">#REF!</definedName>
    <definedName name="_11.5" localSheetId="4">#REF!</definedName>
    <definedName name="_11.5" localSheetId="15">#REF!</definedName>
    <definedName name="_11.5" localSheetId="13">#REF!</definedName>
    <definedName name="_11.5">#REF!</definedName>
    <definedName name="_11.6" localSheetId="12">#REF!</definedName>
    <definedName name="_11.6" localSheetId="10">#REF!</definedName>
    <definedName name="_11.6" localSheetId="11">#REF!</definedName>
    <definedName name="_11.6" localSheetId="0">#REF!</definedName>
    <definedName name="_11.6" localSheetId="1">#REF!</definedName>
    <definedName name="_11.6" localSheetId="6">#REF!</definedName>
    <definedName name="_11.6" localSheetId="14">#REF!</definedName>
    <definedName name="_11.6" localSheetId="4">#REF!</definedName>
    <definedName name="_11.6" localSheetId="15">#REF!</definedName>
    <definedName name="_11.6" localSheetId="13">#REF!</definedName>
    <definedName name="_11.6">#REF!</definedName>
    <definedName name="_11.7" localSheetId="12">#REF!</definedName>
    <definedName name="_11.7" localSheetId="10">#REF!</definedName>
    <definedName name="_11.7" localSheetId="11">#REF!</definedName>
    <definedName name="_11.7" localSheetId="0">#REF!</definedName>
    <definedName name="_11.7" localSheetId="1">#REF!</definedName>
    <definedName name="_11.7" localSheetId="6">#REF!</definedName>
    <definedName name="_11.7" localSheetId="14">#REF!</definedName>
    <definedName name="_11.7" localSheetId="4">#REF!</definedName>
    <definedName name="_11.7" localSheetId="15">#REF!</definedName>
    <definedName name="_11.7" localSheetId="13">#REF!</definedName>
    <definedName name="_11.7">#REF!</definedName>
    <definedName name="_12.1" localSheetId="12">#REF!</definedName>
    <definedName name="_12.1" localSheetId="10">#REF!</definedName>
    <definedName name="_12.1" localSheetId="11">#REF!</definedName>
    <definedName name="_12.1" localSheetId="0">#REF!</definedName>
    <definedName name="_12.1" localSheetId="1">#REF!</definedName>
    <definedName name="_12.1" localSheetId="6">#REF!</definedName>
    <definedName name="_12.1" localSheetId="14">#REF!</definedName>
    <definedName name="_12.1" localSheetId="4">#REF!</definedName>
    <definedName name="_12.1" localSheetId="15">#REF!</definedName>
    <definedName name="_12.1" localSheetId="13">#REF!</definedName>
    <definedName name="_12.1">#REF!</definedName>
    <definedName name="_12.2" localSheetId="12">#REF!</definedName>
    <definedName name="_12.2" localSheetId="10">#REF!</definedName>
    <definedName name="_12.2" localSheetId="11">#REF!</definedName>
    <definedName name="_12.2" localSheetId="0">#REF!</definedName>
    <definedName name="_12.2" localSheetId="1">#REF!</definedName>
    <definedName name="_12.2" localSheetId="6">#REF!</definedName>
    <definedName name="_12.2" localSheetId="14">#REF!</definedName>
    <definedName name="_12.2" localSheetId="4">#REF!</definedName>
    <definedName name="_12.2" localSheetId="15">#REF!</definedName>
    <definedName name="_12.2" localSheetId="13">#REF!</definedName>
    <definedName name="_12.2">#REF!</definedName>
    <definedName name="_12.3" localSheetId="12">#REF!</definedName>
    <definedName name="_12.3" localSheetId="10">#REF!</definedName>
    <definedName name="_12.3" localSheetId="11">#REF!</definedName>
    <definedName name="_12.3" localSheetId="0">#REF!</definedName>
    <definedName name="_12.3" localSheetId="1">#REF!</definedName>
    <definedName name="_12.3" localSheetId="6">#REF!</definedName>
    <definedName name="_12.3" localSheetId="14">#REF!</definedName>
    <definedName name="_12.3" localSheetId="4">#REF!</definedName>
    <definedName name="_12.3" localSheetId="15">#REF!</definedName>
    <definedName name="_12.3" localSheetId="13">#REF!</definedName>
    <definedName name="_12.3">#REF!</definedName>
    <definedName name="_12.4" localSheetId="12">#REF!</definedName>
    <definedName name="_12.4" localSheetId="10">#REF!</definedName>
    <definedName name="_12.4" localSheetId="11">#REF!</definedName>
    <definedName name="_12.4" localSheetId="0">#REF!</definedName>
    <definedName name="_12.4" localSheetId="1">#REF!</definedName>
    <definedName name="_12.4" localSheetId="6">#REF!</definedName>
    <definedName name="_12.4" localSheetId="14">#REF!</definedName>
    <definedName name="_12.4" localSheetId="4">#REF!</definedName>
    <definedName name="_12.4" localSheetId="15">#REF!</definedName>
    <definedName name="_12.4" localSheetId="13">#REF!</definedName>
    <definedName name="_12.4">#REF!</definedName>
    <definedName name="_13.1" localSheetId="12">#REF!</definedName>
    <definedName name="_13.1" localSheetId="10">#REF!</definedName>
    <definedName name="_13.1" localSheetId="11">#REF!</definedName>
    <definedName name="_13.1" localSheetId="0">#REF!</definedName>
    <definedName name="_13.1" localSheetId="1">#REF!</definedName>
    <definedName name="_13.1" localSheetId="6">#REF!</definedName>
    <definedName name="_13.1" localSheetId="14">#REF!</definedName>
    <definedName name="_13.1" localSheetId="4">#REF!</definedName>
    <definedName name="_13.1" localSheetId="15">#REF!</definedName>
    <definedName name="_13.1" localSheetId="13">#REF!</definedName>
    <definedName name="_13.1">#REF!</definedName>
    <definedName name="_13.2" localSheetId="12">#REF!</definedName>
    <definedName name="_13.2" localSheetId="10">#REF!</definedName>
    <definedName name="_13.2" localSheetId="11">#REF!</definedName>
    <definedName name="_13.2" localSheetId="0">#REF!</definedName>
    <definedName name="_13.2" localSheetId="1">#REF!</definedName>
    <definedName name="_13.2" localSheetId="6">#REF!</definedName>
    <definedName name="_13.2" localSheetId="14">#REF!</definedName>
    <definedName name="_13.2" localSheetId="4">#REF!</definedName>
    <definedName name="_13.2" localSheetId="15">#REF!</definedName>
    <definedName name="_13.2" localSheetId="13">#REF!</definedName>
    <definedName name="_13.2">#REF!</definedName>
    <definedName name="_13.3" localSheetId="12">#REF!</definedName>
    <definedName name="_13.3" localSheetId="10">#REF!</definedName>
    <definedName name="_13.3" localSheetId="11">#REF!</definedName>
    <definedName name="_13.3" localSheetId="0">#REF!</definedName>
    <definedName name="_13.3" localSheetId="1">#REF!</definedName>
    <definedName name="_13.3" localSheetId="6">#REF!</definedName>
    <definedName name="_13.3" localSheetId="14">#REF!</definedName>
    <definedName name="_13.3" localSheetId="4">#REF!</definedName>
    <definedName name="_13.3" localSheetId="15">#REF!</definedName>
    <definedName name="_13.3" localSheetId="13">#REF!</definedName>
    <definedName name="_13.3">#REF!</definedName>
    <definedName name="_13.4" localSheetId="12">#REF!</definedName>
    <definedName name="_13.4" localSheetId="10">#REF!</definedName>
    <definedName name="_13.4" localSheetId="11">#REF!</definedName>
    <definedName name="_13.4" localSheetId="0">#REF!</definedName>
    <definedName name="_13.4" localSheetId="1">#REF!</definedName>
    <definedName name="_13.4" localSheetId="6">#REF!</definedName>
    <definedName name="_13.4" localSheetId="14">#REF!</definedName>
    <definedName name="_13.4" localSheetId="4">#REF!</definedName>
    <definedName name="_13.4" localSheetId="15">#REF!</definedName>
    <definedName name="_13.4" localSheetId="13">#REF!</definedName>
    <definedName name="_13.4">#REF!</definedName>
    <definedName name="_13.5" localSheetId="12">#REF!</definedName>
    <definedName name="_13.5" localSheetId="10">#REF!</definedName>
    <definedName name="_13.5" localSheetId="11">#REF!</definedName>
    <definedName name="_13.5" localSheetId="0">#REF!</definedName>
    <definedName name="_13.5" localSheetId="1">#REF!</definedName>
    <definedName name="_13.5" localSheetId="6">#REF!</definedName>
    <definedName name="_13.5" localSheetId="14">#REF!</definedName>
    <definedName name="_13.5" localSheetId="4">#REF!</definedName>
    <definedName name="_13.5" localSheetId="15">#REF!</definedName>
    <definedName name="_13.5" localSheetId="13">#REF!</definedName>
    <definedName name="_13.5">#REF!</definedName>
    <definedName name="_13.6" localSheetId="12">#REF!</definedName>
    <definedName name="_13.6" localSheetId="10">#REF!</definedName>
    <definedName name="_13.6" localSheetId="11">#REF!</definedName>
    <definedName name="_13.6" localSheetId="0">#REF!</definedName>
    <definedName name="_13.6" localSheetId="1">#REF!</definedName>
    <definedName name="_13.6" localSheetId="6">#REF!</definedName>
    <definedName name="_13.6" localSheetId="14">#REF!</definedName>
    <definedName name="_13.6" localSheetId="4">#REF!</definedName>
    <definedName name="_13.6" localSheetId="15">#REF!</definedName>
    <definedName name="_13.6" localSheetId="13">#REF!</definedName>
    <definedName name="_13.6">#REF!</definedName>
    <definedName name="_13.7" localSheetId="12">#REF!</definedName>
    <definedName name="_13.7" localSheetId="10">#REF!</definedName>
    <definedName name="_13.7" localSheetId="11">#REF!</definedName>
    <definedName name="_13.7" localSheetId="0">#REF!</definedName>
    <definedName name="_13.7" localSheetId="1">#REF!</definedName>
    <definedName name="_13.7" localSheetId="6">#REF!</definedName>
    <definedName name="_13.7" localSheetId="14">#REF!</definedName>
    <definedName name="_13.7" localSheetId="4">#REF!</definedName>
    <definedName name="_13.7" localSheetId="15">#REF!</definedName>
    <definedName name="_13.7" localSheetId="13">#REF!</definedName>
    <definedName name="_13.7">#REF!</definedName>
    <definedName name="_14.1" localSheetId="12">#REF!</definedName>
    <definedName name="_14.1" localSheetId="10">#REF!</definedName>
    <definedName name="_14.1" localSheetId="11">#REF!</definedName>
    <definedName name="_14.1" localSheetId="0">#REF!</definedName>
    <definedName name="_14.1" localSheetId="1">#REF!</definedName>
    <definedName name="_14.1" localSheetId="6">#REF!</definedName>
    <definedName name="_14.1" localSheetId="14">#REF!</definedName>
    <definedName name="_14.1" localSheetId="4">#REF!</definedName>
    <definedName name="_14.1" localSheetId="15">#REF!</definedName>
    <definedName name="_14.1" localSheetId="13">#REF!</definedName>
    <definedName name="_14.1">#REF!</definedName>
    <definedName name="_14.2" localSheetId="12">#REF!</definedName>
    <definedName name="_14.2" localSheetId="10">#REF!</definedName>
    <definedName name="_14.2" localSheetId="11">#REF!</definedName>
    <definedName name="_14.2" localSheetId="0">#REF!</definedName>
    <definedName name="_14.2" localSheetId="1">#REF!</definedName>
    <definedName name="_14.2" localSheetId="6">#REF!</definedName>
    <definedName name="_14.2" localSheetId="14">#REF!</definedName>
    <definedName name="_14.2" localSheetId="4">#REF!</definedName>
    <definedName name="_14.2" localSheetId="15">#REF!</definedName>
    <definedName name="_14.2" localSheetId="13">#REF!</definedName>
    <definedName name="_14.2">#REF!</definedName>
    <definedName name="_14.3" localSheetId="12">#REF!</definedName>
    <definedName name="_14.3" localSheetId="10">#REF!</definedName>
    <definedName name="_14.3" localSheetId="11">#REF!</definedName>
    <definedName name="_14.3" localSheetId="0">#REF!</definedName>
    <definedName name="_14.3" localSheetId="1">#REF!</definedName>
    <definedName name="_14.3" localSheetId="6">#REF!</definedName>
    <definedName name="_14.3" localSheetId="14">#REF!</definedName>
    <definedName name="_14.3" localSheetId="4">#REF!</definedName>
    <definedName name="_14.3" localSheetId="15">#REF!</definedName>
    <definedName name="_14.3" localSheetId="13">#REF!</definedName>
    <definedName name="_14.3">#REF!</definedName>
    <definedName name="_14.4" localSheetId="12">#REF!</definedName>
    <definedName name="_14.4" localSheetId="10">#REF!</definedName>
    <definedName name="_14.4" localSheetId="11">#REF!</definedName>
    <definedName name="_14.4" localSheetId="0">#REF!</definedName>
    <definedName name="_14.4" localSheetId="1">#REF!</definedName>
    <definedName name="_14.4" localSheetId="6">#REF!</definedName>
    <definedName name="_14.4" localSheetId="14">#REF!</definedName>
    <definedName name="_14.4" localSheetId="4">#REF!</definedName>
    <definedName name="_14.4" localSheetId="15">#REF!</definedName>
    <definedName name="_14.4" localSheetId="13">#REF!</definedName>
    <definedName name="_14.4">#REF!</definedName>
    <definedName name="_14.5" localSheetId="12">#REF!</definedName>
    <definedName name="_14.5" localSheetId="10">#REF!</definedName>
    <definedName name="_14.5" localSheetId="11">#REF!</definedName>
    <definedName name="_14.5" localSheetId="0">#REF!</definedName>
    <definedName name="_14.5" localSheetId="1">#REF!</definedName>
    <definedName name="_14.5" localSheetId="6">#REF!</definedName>
    <definedName name="_14.5" localSheetId="14">#REF!</definedName>
    <definedName name="_14.5" localSheetId="4">#REF!</definedName>
    <definedName name="_14.5" localSheetId="15">#REF!</definedName>
    <definedName name="_14.5" localSheetId="13">#REF!</definedName>
    <definedName name="_14.5">#REF!</definedName>
    <definedName name="_14.6" localSheetId="12">#REF!</definedName>
    <definedName name="_14.6" localSheetId="10">#REF!</definedName>
    <definedName name="_14.6" localSheetId="11">#REF!</definedName>
    <definedName name="_14.6" localSheetId="0">#REF!</definedName>
    <definedName name="_14.6" localSheetId="1">#REF!</definedName>
    <definedName name="_14.6" localSheetId="6">#REF!</definedName>
    <definedName name="_14.6" localSheetId="14">#REF!</definedName>
    <definedName name="_14.6" localSheetId="4">#REF!</definedName>
    <definedName name="_14.6" localSheetId="15">#REF!</definedName>
    <definedName name="_14.6" localSheetId="13">#REF!</definedName>
    <definedName name="_14.6">#REF!</definedName>
    <definedName name="_14.7" localSheetId="12">#REF!</definedName>
    <definedName name="_14.7" localSheetId="10">#REF!</definedName>
    <definedName name="_14.7" localSheetId="11">#REF!</definedName>
    <definedName name="_14.7" localSheetId="0">#REF!</definedName>
    <definedName name="_14.7" localSheetId="1">#REF!</definedName>
    <definedName name="_14.7" localSheetId="6">#REF!</definedName>
    <definedName name="_14.7" localSheetId="14">#REF!</definedName>
    <definedName name="_14.7" localSheetId="4">#REF!</definedName>
    <definedName name="_14.7" localSheetId="15">#REF!</definedName>
    <definedName name="_14.7" localSheetId="13">#REF!</definedName>
    <definedName name="_14.7">#REF!</definedName>
    <definedName name="_15.1" localSheetId="12">#REF!</definedName>
    <definedName name="_15.1" localSheetId="10">#REF!</definedName>
    <definedName name="_15.1" localSheetId="11">#REF!</definedName>
    <definedName name="_15.1" localSheetId="0">#REF!</definedName>
    <definedName name="_15.1" localSheetId="1">#REF!</definedName>
    <definedName name="_15.1" localSheetId="6">#REF!</definedName>
    <definedName name="_15.1" localSheetId="14">#REF!</definedName>
    <definedName name="_15.1" localSheetId="4">#REF!</definedName>
    <definedName name="_15.1" localSheetId="15">#REF!</definedName>
    <definedName name="_15.1" localSheetId="13">#REF!</definedName>
    <definedName name="_15.1">#REF!</definedName>
    <definedName name="_15.2" localSheetId="12">#REF!</definedName>
    <definedName name="_15.2" localSheetId="10">#REF!</definedName>
    <definedName name="_15.2" localSheetId="11">#REF!</definedName>
    <definedName name="_15.2" localSheetId="0">#REF!</definedName>
    <definedName name="_15.2" localSheetId="1">#REF!</definedName>
    <definedName name="_15.2" localSheetId="6">#REF!</definedName>
    <definedName name="_15.2" localSheetId="14">#REF!</definedName>
    <definedName name="_15.2" localSheetId="4">#REF!</definedName>
    <definedName name="_15.2" localSheetId="15">#REF!</definedName>
    <definedName name="_15.2" localSheetId="13">#REF!</definedName>
    <definedName name="_15.2">#REF!</definedName>
    <definedName name="_15.3" localSheetId="12">#REF!</definedName>
    <definedName name="_15.3" localSheetId="10">#REF!</definedName>
    <definedName name="_15.3" localSheetId="11">#REF!</definedName>
    <definedName name="_15.3" localSheetId="0">#REF!</definedName>
    <definedName name="_15.3" localSheetId="1">#REF!</definedName>
    <definedName name="_15.3" localSheetId="6">#REF!</definedName>
    <definedName name="_15.3" localSheetId="14">#REF!</definedName>
    <definedName name="_15.3" localSheetId="4">#REF!</definedName>
    <definedName name="_15.3" localSheetId="15">#REF!</definedName>
    <definedName name="_15.3" localSheetId="13">#REF!</definedName>
    <definedName name="_15.3">#REF!</definedName>
    <definedName name="_15.4" localSheetId="12">#REF!</definedName>
    <definedName name="_15.4" localSheetId="10">#REF!</definedName>
    <definedName name="_15.4" localSheetId="11">#REF!</definedName>
    <definedName name="_15.4" localSheetId="0">#REF!</definedName>
    <definedName name="_15.4" localSheetId="1">#REF!</definedName>
    <definedName name="_15.4" localSheetId="6">#REF!</definedName>
    <definedName name="_15.4" localSheetId="14">#REF!</definedName>
    <definedName name="_15.4" localSheetId="4">#REF!</definedName>
    <definedName name="_15.4" localSheetId="15">#REF!</definedName>
    <definedName name="_15.4" localSheetId="13">#REF!</definedName>
    <definedName name="_15.4">#REF!</definedName>
    <definedName name="_15.5" localSheetId="12">#REF!</definedName>
    <definedName name="_15.5" localSheetId="10">#REF!</definedName>
    <definedName name="_15.5" localSheetId="11">#REF!</definedName>
    <definedName name="_15.5" localSheetId="0">#REF!</definedName>
    <definedName name="_15.5" localSheetId="1">#REF!</definedName>
    <definedName name="_15.5" localSheetId="6">#REF!</definedName>
    <definedName name="_15.5" localSheetId="14">#REF!</definedName>
    <definedName name="_15.5" localSheetId="4">#REF!</definedName>
    <definedName name="_15.5" localSheetId="15">#REF!</definedName>
    <definedName name="_15.5" localSheetId="13">#REF!</definedName>
    <definedName name="_15.5">#REF!</definedName>
    <definedName name="_15.6" localSheetId="12">#REF!</definedName>
    <definedName name="_15.6" localSheetId="10">#REF!</definedName>
    <definedName name="_15.6" localSheetId="11">#REF!</definedName>
    <definedName name="_15.6" localSheetId="0">#REF!</definedName>
    <definedName name="_15.6" localSheetId="1">#REF!</definedName>
    <definedName name="_15.6" localSheetId="6">#REF!</definedName>
    <definedName name="_15.6" localSheetId="14">#REF!</definedName>
    <definedName name="_15.6" localSheetId="4">#REF!</definedName>
    <definedName name="_15.6" localSheetId="15">#REF!</definedName>
    <definedName name="_15.6" localSheetId="13">#REF!</definedName>
    <definedName name="_15.6">#REF!</definedName>
    <definedName name="_16.1" localSheetId="12">#REF!</definedName>
    <definedName name="_16.1" localSheetId="10">#REF!</definedName>
    <definedName name="_16.1" localSheetId="11">#REF!</definedName>
    <definedName name="_16.1" localSheetId="0">#REF!</definedName>
    <definedName name="_16.1" localSheetId="1">#REF!</definedName>
    <definedName name="_16.1" localSheetId="6">#REF!</definedName>
    <definedName name="_16.1" localSheetId="14">#REF!</definedName>
    <definedName name="_16.1" localSheetId="4">#REF!</definedName>
    <definedName name="_16.1" localSheetId="15">#REF!</definedName>
    <definedName name="_16.1" localSheetId="13">#REF!</definedName>
    <definedName name="_16.1">#REF!</definedName>
    <definedName name="_16.2" localSheetId="12">#REF!</definedName>
    <definedName name="_16.2" localSheetId="10">#REF!</definedName>
    <definedName name="_16.2" localSheetId="11">#REF!</definedName>
    <definedName name="_16.2" localSheetId="0">#REF!</definedName>
    <definedName name="_16.2" localSheetId="1">#REF!</definedName>
    <definedName name="_16.2" localSheetId="6">#REF!</definedName>
    <definedName name="_16.2" localSheetId="14">#REF!</definedName>
    <definedName name="_16.2" localSheetId="4">#REF!</definedName>
    <definedName name="_16.2" localSheetId="15">#REF!</definedName>
    <definedName name="_16.2" localSheetId="13">#REF!</definedName>
    <definedName name="_16.2">#REF!</definedName>
    <definedName name="_16.3" localSheetId="12">#REF!</definedName>
    <definedName name="_16.3" localSheetId="10">#REF!</definedName>
    <definedName name="_16.3" localSheetId="11">#REF!</definedName>
    <definedName name="_16.3" localSheetId="0">#REF!</definedName>
    <definedName name="_16.3" localSheetId="1">#REF!</definedName>
    <definedName name="_16.3" localSheetId="6">#REF!</definedName>
    <definedName name="_16.3" localSheetId="14">#REF!</definedName>
    <definedName name="_16.3" localSheetId="4">#REF!</definedName>
    <definedName name="_16.3" localSheetId="15">#REF!</definedName>
    <definedName name="_16.3" localSheetId="13">#REF!</definedName>
    <definedName name="_16.3">#REF!</definedName>
    <definedName name="_16.4" localSheetId="12">#REF!</definedName>
    <definedName name="_16.4" localSheetId="10">#REF!</definedName>
    <definedName name="_16.4" localSheetId="11">#REF!</definedName>
    <definedName name="_16.4" localSheetId="0">#REF!</definedName>
    <definedName name="_16.4" localSheetId="1">#REF!</definedName>
    <definedName name="_16.4" localSheetId="6">#REF!</definedName>
    <definedName name="_16.4" localSheetId="14">#REF!</definedName>
    <definedName name="_16.4" localSheetId="4">#REF!</definedName>
    <definedName name="_16.4" localSheetId="15">#REF!</definedName>
    <definedName name="_16.4" localSheetId="13">#REF!</definedName>
    <definedName name="_16.4">#REF!</definedName>
    <definedName name="_16.5" localSheetId="12">#REF!</definedName>
    <definedName name="_16.5" localSheetId="10">#REF!</definedName>
    <definedName name="_16.5" localSheetId="11">#REF!</definedName>
    <definedName name="_16.5" localSheetId="0">#REF!</definedName>
    <definedName name="_16.5" localSheetId="1">#REF!</definedName>
    <definedName name="_16.5" localSheetId="6">#REF!</definedName>
    <definedName name="_16.5" localSheetId="14">#REF!</definedName>
    <definedName name="_16.5" localSheetId="4">#REF!</definedName>
    <definedName name="_16.5" localSheetId="15">#REF!</definedName>
    <definedName name="_16.5" localSheetId="13">#REF!</definedName>
    <definedName name="_16.5">#REF!</definedName>
    <definedName name="_17.1" localSheetId="12">#REF!</definedName>
    <definedName name="_17.1" localSheetId="10">#REF!</definedName>
    <definedName name="_17.1" localSheetId="11">#REF!</definedName>
    <definedName name="_17.1" localSheetId="0">#REF!</definedName>
    <definedName name="_17.1" localSheetId="1">#REF!</definedName>
    <definedName name="_17.1" localSheetId="6">#REF!</definedName>
    <definedName name="_17.1" localSheetId="14">#REF!</definedName>
    <definedName name="_17.1" localSheetId="4">#REF!</definedName>
    <definedName name="_17.1" localSheetId="15">#REF!</definedName>
    <definedName name="_17.1" localSheetId="13">#REF!</definedName>
    <definedName name="_17.1">#REF!</definedName>
    <definedName name="_17.2" localSheetId="12">#REF!</definedName>
    <definedName name="_17.2" localSheetId="10">#REF!</definedName>
    <definedName name="_17.2" localSheetId="11">#REF!</definedName>
    <definedName name="_17.2" localSheetId="0">#REF!</definedName>
    <definedName name="_17.2" localSheetId="1">#REF!</definedName>
    <definedName name="_17.2" localSheetId="6">#REF!</definedName>
    <definedName name="_17.2" localSheetId="14">#REF!</definedName>
    <definedName name="_17.2" localSheetId="4">#REF!</definedName>
    <definedName name="_17.2" localSheetId="15">#REF!</definedName>
    <definedName name="_17.2" localSheetId="13">#REF!</definedName>
    <definedName name="_17.2">#REF!</definedName>
    <definedName name="_17.3" localSheetId="12">#REF!</definedName>
    <definedName name="_17.3" localSheetId="10">#REF!</definedName>
    <definedName name="_17.3" localSheetId="11">#REF!</definedName>
    <definedName name="_17.3" localSheetId="0">#REF!</definedName>
    <definedName name="_17.3" localSheetId="1">#REF!</definedName>
    <definedName name="_17.3" localSheetId="6">#REF!</definedName>
    <definedName name="_17.3" localSheetId="14">#REF!</definedName>
    <definedName name="_17.3" localSheetId="4">#REF!</definedName>
    <definedName name="_17.3" localSheetId="15">#REF!</definedName>
    <definedName name="_17.3" localSheetId="13">#REF!</definedName>
    <definedName name="_17.3">#REF!</definedName>
    <definedName name="_17.4" localSheetId="12">#REF!</definedName>
    <definedName name="_17.4" localSheetId="10">#REF!</definedName>
    <definedName name="_17.4" localSheetId="11">#REF!</definedName>
    <definedName name="_17.4" localSheetId="0">#REF!</definedName>
    <definedName name="_17.4" localSheetId="1">#REF!</definedName>
    <definedName name="_17.4" localSheetId="6">#REF!</definedName>
    <definedName name="_17.4" localSheetId="14">#REF!</definedName>
    <definedName name="_17.4" localSheetId="4">#REF!</definedName>
    <definedName name="_17.4" localSheetId="15">#REF!</definedName>
    <definedName name="_17.4" localSheetId="13">#REF!</definedName>
    <definedName name="_17.4">#REF!</definedName>
    <definedName name="_18.1" localSheetId="12">#REF!</definedName>
    <definedName name="_18.1" localSheetId="10">#REF!</definedName>
    <definedName name="_18.1" localSheetId="11">#REF!</definedName>
    <definedName name="_18.1" localSheetId="0">#REF!</definedName>
    <definedName name="_18.1" localSheetId="1">#REF!</definedName>
    <definedName name="_18.1" localSheetId="6">#REF!</definedName>
    <definedName name="_18.1" localSheetId="14">#REF!</definedName>
    <definedName name="_18.1" localSheetId="4">#REF!</definedName>
    <definedName name="_18.1" localSheetId="15">#REF!</definedName>
    <definedName name="_18.1" localSheetId="13">#REF!</definedName>
    <definedName name="_18.1">#REF!</definedName>
    <definedName name="_18.2" localSheetId="12">#REF!</definedName>
    <definedName name="_18.2" localSheetId="10">#REF!</definedName>
    <definedName name="_18.2" localSheetId="11">#REF!</definedName>
    <definedName name="_18.2" localSheetId="0">#REF!</definedName>
    <definedName name="_18.2" localSheetId="1">#REF!</definedName>
    <definedName name="_18.2" localSheetId="6">#REF!</definedName>
    <definedName name="_18.2" localSheetId="14">#REF!</definedName>
    <definedName name="_18.2" localSheetId="4">#REF!</definedName>
    <definedName name="_18.2" localSheetId="15">#REF!</definedName>
    <definedName name="_18.2" localSheetId="13">#REF!</definedName>
    <definedName name="_18.2">#REF!</definedName>
    <definedName name="_18.3" localSheetId="12">#REF!</definedName>
    <definedName name="_18.3" localSheetId="10">#REF!</definedName>
    <definedName name="_18.3" localSheetId="11">#REF!</definedName>
    <definedName name="_18.3" localSheetId="0">#REF!</definedName>
    <definedName name="_18.3" localSheetId="1">#REF!</definedName>
    <definedName name="_18.3" localSheetId="6">#REF!</definedName>
    <definedName name="_18.3" localSheetId="14">#REF!</definedName>
    <definedName name="_18.3" localSheetId="4">#REF!</definedName>
    <definedName name="_18.3" localSheetId="15">#REF!</definedName>
    <definedName name="_18.3" localSheetId="13">#REF!</definedName>
    <definedName name="_18.3">#REF!</definedName>
    <definedName name="_18.4" localSheetId="12">#REF!</definedName>
    <definedName name="_18.4" localSheetId="10">#REF!</definedName>
    <definedName name="_18.4" localSheetId="11">#REF!</definedName>
    <definedName name="_18.4" localSheetId="0">#REF!</definedName>
    <definedName name="_18.4" localSheetId="1">#REF!</definedName>
    <definedName name="_18.4" localSheetId="6">#REF!</definedName>
    <definedName name="_18.4" localSheetId="14">#REF!</definedName>
    <definedName name="_18.4" localSheetId="4">#REF!</definedName>
    <definedName name="_18.4" localSheetId="15">#REF!</definedName>
    <definedName name="_18.4" localSheetId="13">#REF!</definedName>
    <definedName name="_18.4">#REF!</definedName>
    <definedName name="_19.1" localSheetId="12">#REF!</definedName>
    <definedName name="_19.1" localSheetId="10">#REF!</definedName>
    <definedName name="_19.1" localSheetId="11">#REF!</definedName>
    <definedName name="_19.1" localSheetId="0">#REF!</definedName>
    <definedName name="_19.1" localSheetId="1">#REF!</definedName>
    <definedName name="_19.1" localSheetId="6">#REF!</definedName>
    <definedName name="_19.1" localSheetId="14">#REF!</definedName>
    <definedName name="_19.1" localSheetId="4">#REF!</definedName>
    <definedName name="_19.1" localSheetId="15">#REF!</definedName>
    <definedName name="_19.1" localSheetId="13">#REF!</definedName>
    <definedName name="_19.1">#REF!</definedName>
    <definedName name="_19.2" localSheetId="12">#REF!</definedName>
    <definedName name="_19.2" localSheetId="10">#REF!</definedName>
    <definedName name="_19.2" localSheetId="11">#REF!</definedName>
    <definedName name="_19.2" localSheetId="0">#REF!</definedName>
    <definedName name="_19.2" localSheetId="1">#REF!</definedName>
    <definedName name="_19.2" localSheetId="6">#REF!</definedName>
    <definedName name="_19.2" localSheetId="14">#REF!</definedName>
    <definedName name="_19.2" localSheetId="4">#REF!</definedName>
    <definedName name="_19.2" localSheetId="15">#REF!</definedName>
    <definedName name="_19.2" localSheetId="13">#REF!</definedName>
    <definedName name="_19.2">#REF!</definedName>
    <definedName name="_19.3" localSheetId="12">#REF!</definedName>
    <definedName name="_19.3" localSheetId="10">#REF!</definedName>
    <definedName name="_19.3" localSheetId="11">#REF!</definedName>
    <definedName name="_19.3" localSheetId="0">#REF!</definedName>
    <definedName name="_19.3" localSheetId="1">#REF!</definedName>
    <definedName name="_19.3" localSheetId="6">#REF!</definedName>
    <definedName name="_19.3" localSheetId="14">#REF!</definedName>
    <definedName name="_19.3" localSheetId="4">#REF!</definedName>
    <definedName name="_19.3" localSheetId="15">#REF!</definedName>
    <definedName name="_19.3" localSheetId="13">#REF!</definedName>
    <definedName name="_19.3">#REF!</definedName>
    <definedName name="_19.4" localSheetId="12">#REF!</definedName>
    <definedName name="_19.4" localSheetId="10">#REF!</definedName>
    <definedName name="_19.4" localSheetId="11">#REF!</definedName>
    <definedName name="_19.4" localSheetId="0">#REF!</definedName>
    <definedName name="_19.4" localSheetId="1">#REF!</definedName>
    <definedName name="_19.4" localSheetId="6">#REF!</definedName>
    <definedName name="_19.4" localSheetId="14">#REF!</definedName>
    <definedName name="_19.4" localSheetId="4">#REF!</definedName>
    <definedName name="_19.4" localSheetId="15">#REF!</definedName>
    <definedName name="_19.4" localSheetId="13">#REF!</definedName>
    <definedName name="_19.4">#REF!</definedName>
    <definedName name="_19.5" localSheetId="12">#REF!</definedName>
    <definedName name="_19.5" localSheetId="10">#REF!</definedName>
    <definedName name="_19.5" localSheetId="11">#REF!</definedName>
    <definedName name="_19.5" localSheetId="0">#REF!</definedName>
    <definedName name="_19.5" localSheetId="1">#REF!</definedName>
    <definedName name="_19.5" localSheetId="6">#REF!</definedName>
    <definedName name="_19.5" localSheetId="14">#REF!</definedName>
    <definedName name="_19.5" localSheetId="4">#REF!</definedName>
    <definedName name="_19.5" localSheetId="15">#REF!</definedName>
    <definedName name="_19.5" localSheetId="13">#REF!</definedName>
    <definedName name="_19.5">#REF!</definedName>
    <definedName name="_19.6" localSheetId="12">#REF!</definedName>
    <definedName name="_19.6" localSheetId="10">#REF!</definedName>
    <definedName name="_19.6" localSheetId="11">#REF!</definedName>
    <definedName name="_19.6" localSheetId="0">#REF!</definedName>
    <definedName name="_19.6" localSheetId="1">#REF!</definedName>
    <definedName name="_19.6" localSheetId="6">#REF!</definedName>
    <definedName name="_19.6" localSheetId="14">#REF!</definedName>
    <definedName name="_19.6" localSheetId="4">#REF!</definedName>
    <definedName name="_19.6" localSheetId="15">#REF!</definedName>
    <definedName name="_19.6" localSheetId="13">#REF!</definedName>
    <definedName name="_19.6">#REF!</definedName>
    <definedName name="_2.1" localSheetId="12">#REF!</definedName>
    <definedName name="_2.1" localSheetId="10">#REF!</definedName>
    <definedName name="_2.1" localSheetId="11">#REF!</definedName>
    <definedName name="_2.1" localSheetId="0">#REF!</definedName>
    <definedName name="_2.1" localSheetId="1">#REF!</definedName>
    <definedName name="_2.1" localSheetId="6">#REF!</definedName>
    <definedName name="_2.1" localSheetId="14">#REF!</definedName>
    <definedName name="_2.1" localSheetId="4">#REF!</definedName>
    <definedName name="_2.1" localSheetId="15">#REF!</definedName>
    <definedName name="_2.1" localSheetId="13">#REF!</definedName>
    <definedName name="_2.1">#REF!</definedName>
    <definedName name="_2.2" localSheetId="12">#REF!</definedName>
    <definedName name="_2.2" localSheetId="10">#REF!</definedName>
    <definedName name="_2.2" localSheetId="11">#REF!</definedName>
    <definedName name="_2.2" localSheetId="0">#REF!</definedName>
    <definedName name="_2.2" localSheetId="1">#REF!</definedName>
    <definedName name="_2.2" localSheetId="6">#REF!</definedName>
    <definedName name="_2.2" localSheetId="14">#REF!</definedName>
    <definedName name="_2.2" localSheetId="4">#REF!</definedName>
    <definedName name="_2.2" localSheetId="15">#REF!</definedName>
    <definedName name="_2.2" localSheetId="13">#REF!</definedName>
    <definedName name="_2.2">#REF!</definedName>
    <definedName name="_2.3" localSheetId="12">#REF!</definedName>
    <definedName name="_2.3" localSheetId="10">#REF!</definedName>
    <definedName name="_2.3" localSheetId="11">#REF!</definedName>
    <definedName name="_2.3" localSheetId="0">#REF!</definedName>
    <definedName name="_2.3" localSheetId="1">#REF!</definedName>
    <definedName name="_2.3" localSheetId="6">#REF!</definedName>
    <definedName name="_2.3" localSheetId="14">#REF!</definedName>
    <definedName name="_2.3" localSheetId="4">#REF!</definedName>
    <definedName name="_2.3" localSheetId="15">#REF!</definedName>
    <definedName name="_2.3" localSheetId="13">#REF!</definedName>
    <definedName name="_2.3">#REF!</definedName>
    <definedName name="_2.4" localSheetId="12">#REF!</definedName>
    <definedName name="_2.4" localSheetId="10">#REF!</definedName>
    <definedName name="_2.4" localSheetId="11">#REF!</definedName>
    <definedName name="_2.4" localSheetId="0">#REF!</definedName>
    <definedName name="_2.4" localSheetId="1">#REF!</definedName>
    <definedName name="_2.4" localSheetId="6">#REF!</definedName>
    <definedName name="_2.4" localSheetId="14">#REF!</definedName>
    <definedName name="_2.4" localSheetId="4">#REF!</definedName>
    <definedName name="_2.4" localSheetId="15">#REF!</definedName>
    <definedName name="_2.4" localSheetId="13">#REF!</definedName>
    <definedName name="_2.4">#REF!</definedName>
    <definedName name="_2.5" localSheetId="12">#REF!</definedName>
    <definedName name="_2.5" localSheetId="10">#REF!</definedName>
    <definedName name="_2.5" localSheetId="11">#REF!</definedName>
    <definedName name="_2.5" localSheetId="0">#REF!</definedName>
    <definedName name="_2.5" localSheetId="1">#REF!</definedName>
    <definedName name="_2.5" localSheetId="6">#REF!</definedName>
    <definedName name="_2.5" localSheetId="14">#REF!</definedName>
    <definedName name="_2.5" localSheetId="4">#REF!</definedName>
    <definedName name="_2.5" localSheetId="15">#REF!</definedName>
    <definedName name="_2.5" localSheetId="13">#REF!</definedName>
    <definedName name="_2.5">#REF!</definedName>
    <definedName name="_2.6" localSheetId="12">#REF!</definedName>
    <definedName name="_2.6" localSheetId="10">#REF!</definedName>
    <definedName name="_2.6" localSheetId="11">#REF!</definedName>
    <definedName name="_2.6" localSheetId="0">#REF!</definedName>
    <definedName name="_2.6" localSheetId="1">#REF!</definedName>
    <definedName name="_2.6" localSheetId="6">#REF!</definedName>
    <definedName name="_2.6" localSheetId="14">#REF!</definedName>
    <definedName name="_2.6" localSheetId="4">#REF!</definedName>
    <definedName name="_2.6" localSheetId="15">#REF!</definedName>
    <definedName name="_2.6" localSheetId="13">#REF!</definedName>
    <definedName name="_2.6">#REF!</definedName>
    <definedName name="_20.1" localSheetId="12">#REF!</definedName>
    <definedName name="_20.1" localSheetId="10">#REF!</definedName>
    <definedName name="_20.1" localSheetId="11">#REF!</definedName>
    <definedName name="_20.1" localSheetId="0">#REF!</definedName>
    <definedName name="_20.1" localSheetId="1">#REF!</definedName>
    <definedName name="_20.1" localSheetId="6">#REF!</definedName>
    <definedName name="_20.1" localSheetId="14">#REF!</definedName>
    <definedName name="_20.1" localSheetId="4">#REF!</definedName>
    <definedName name="_20.1" localSheetId="15">#REF!</definedName>
    <definedName name="_20.1" localSheetId="13">#REF!</definedName>
    <definedName name="_20.1">#REF!</definedName>
    <definedName name="_20.2" localSheetId="12">#REF!</definedName>
    <definedName name="_20.2" localSheetId="10">#REF!</definedName>
    <definedName name="_20.2" localSheetId="11">#REF!</definedName>
    <definedName name="_20.2" localSheetId="0">#REF!</definedName>
    <definedName name="_20.2" localSheetId="1">#REF!</definedName>
    <definedName name="_20.2" localSheetId="6">#REF!</definedName>
    <definedName name="_20.2" localSheetId="14">#REF!</definedName>
    <definedName name="_20.2" localSheetId="4">#REF!</definedName>
    <definedName name="_20.2" localSheetId="15">#REF!</definedName>
    <definedName name="_20.2" localSheetId="13">#REF!</definedName>
    <definedName name="_20.2">#REF!</definedName>
    <definedName name="_20.3" localSheetId="12">#REF!</definedName>
    <definedName name="_20.3" localSheetId="10">#REF!</definedName>
    <definedName name="_20.3" localSheetId="11">#REF!</definedName>
    <definedName name="_20.3" localSheetId="0">#REF!</definedName>
    <definedName name="_20.3" localSheetId="1">#REF!</definedName>
    <definedName name="_20.3" localSheetId="6">#REF!</definedName>
    <definedName name="_20.3" localSheetId="14">#REF!</definedName>
    <definedName name="_20.3" localSheetId="4">#REF!</definedName>
    <definedName name="_20.3" localSheetId="15">#REF!</definedName>
    <definedName name="_20.3" localSheetId="13">#REF!</definedName>
    <definedName name="_20.3">#REF!</definedName>
    <definedName name="_20.4" localSheetId="12">#REF!</definedName>
    <definedName name="_20.4" localSheetId="10">#REF!</definedName>
    <definedName name="_20.4" localSheetId="11">#REF!</definedName>
    <definedName name="_20.4" localSheetId="0">#REF!</definedName>
    <definedName name="_20.4" localSheetId="1">#REF!</definedName>
    <definedName name="_20.4" localSheetId="6">#REF!</definedName>
    <definedName name="_20.4" localSheetId="14">#REF!</definedName>
    <definedName name="_20.4" localSheetId="4">#REF!</definedName>
    <definedName name="_20.4" localSheetId="15">#REF!</definedName>
    <definedName name="_20.4" localSheetId="13">#REF!</definedName>
    <definedName name="_20.4">#REF!</definedName>
    <definedName name="_21.1" localSheetId="12">#REF!</definedName>
    <definedName name="_21.1" localSheetId="10">#REF!</definedName>
    <definedName name="_21.1" localSheetId="11">#REF!</definedName>
    <definedName name="_21.1" localSheetId="0">#REF!</definedName>
    <definedName name="_21.1" localSheetId="1">#REF!</definedName>
    <definedName name="_21.1" localSheetId="6">#REF!</definedName>
    <definedName name="_21.1" localSheetId="14">#REF!</definedName>
    <definedName name="_21.1" localSheetId="4">#REF!</definedName>
    <definedName name="_21.1" localSheetId="15">#REF!</definedName>
    <definedName name="_21.1" localSheetId="13">#REF!</definedName>
    <definedName name="_21.1">#REF!</definedName>
    <definedName name="_21.2" localSheetId="12">#REF!</definedName>
    <definedName name="_21.2" localSheetId="10">#REF!</definedName>
    <definedName name="_21.2" localSheetId="11">#REF!</definedName>
    <definedName name="_21.2" localSheetId="0">#REF!</definedName>
    <definedName name="_21.2" localSheetId="1">#REF!</definedName>
    <definedName name="_21.2" localSheetId="6">#REF!</definedName>
    <definedName name="_21.2" localSheetId="14">#REF!</definedName>
    <definedName name="_21.2" localSheetId="4">#REF!</definedName>
    <definedName name="_21.2" localSheetId="15">#REF!</definedName>
    <definedName name="_21.2" localSheetId="13">#REF!</definedName>
    <definedName name="_21.2">#REF!</definedName>
    <definedName name="_21.3" localSheetId="12">#REF!</definedName>
    <definedName name="_21.3" localSheetId="10">#REF!</definedName>
    <definedName name="_21.3" localSheetId="11">#REF!</definedName>
    <definedName name="_21.3" localSheetId="0">#REF!</definedName>
    <definedName name="_21.3" localSheetId="1">#REF!</definedName>
    <definedName name="_21.3" localSheetId="6">#REF!</definedName>
    <definedName name="_21.3" localSheetId="14">#REF!</definedName>
    <definedName name="_21.3" localSheetId="4">#REF!</definedName>
    <definedName name="_21.3" localSheetId="15">#REF!</definedName>
    <definedName name="_21.3" localSheetId="13">#REF!</definedName>
    <definedName name="_21.3">#REF!</definedName>
    <definedName name="_21.4" localSheetId="12">#REF!</definedName>
    <definedName name="_21.4" localSheetId="10">#REF!</definedName>
    <definedName name="_21.4" localSheetId="11">#REF!</definedName>
    <definedName name="_21.4" localSheetId="0">#REF!</definedName>
    <definedName name="_21.4" localSheetId="1">#REF!</definedName>
    <definedName name="_21.4" localSheetId="6">#REF!</definedName>
    <definedName name="_21.4" localSheetId="14">#REF!</definedName>
    <definedName name="_21.4" localSheetId="4">#REF!</definedName>
    <definedName name="_21.4" localSheetId="15">#REF!</definedName>
    <definedName name="_21.4" localSheetId="13">#REF!</definedName>
    <definedName name="_21.4">#REF!</definedName>
    <definedName name="_21.5" localSheetId="12">#REF!</definedName>
    <definedName name="_21.5" localSheetId="10">#REF!</definedName>
    <definedName name="_21.5" localSheetId="11">#REF!</definedName>
    <definedName name="_21.5" localSheetId="0">#REF!</definedName>
    <definedName name="_21.5" localSheetId="1">#REF!</definedName>
    <definedName name="_21.5" localSheetId="6">#REF!</definedName>
    <definedName name="_21.5" localSheetId="14">#REF!</definedName>
    <definedName name="_21.5" localSheetId="4">#REF!</definedName>
    <definedName name="_21.5" localSheetId="15">#REF!</definedName>
    <definedName name="_21.5" localSheetId="13">#REF!</definedName>
    <definedName name="_21.5">#REF!</definedName>
    <definedName name="_22.1" localSheetId="12">#REF!</definedName>
    <definedName name="_22.1" localSheetId="10">#REF!</definedName>
    <definedName name="_22.1" localSheetId="11">#REF!</definedName>
    <definedName name="_22.1" localSheetId="0">#REF!</definedName>
    <definedName name="_22.1" localSheetId="1">#REF!</definedName>
    <definedName name="_22.1" localSheetId="6">#REF!</definedName>
    <definedName name="_22.1" localSheetId="14">#REF!</definedName>
    <definedName name="_22.1" localSheetId="4">#REF!</definedName>
    <definedName name="_22.1" localSheetId="15">#REF!</definedName>
    <definedName name="_22.1" localSheetId="13">#REF!</definedName>
    <definedName name="_22.1">#REF!</definedName>
    <definedName name="_22.2" localSheetId="12">#REF!</definedName>
    <definedName name="_22.2" localSheetId="10">#REF!</definedName>
    <definedName name="_22.2" localSheetId="11">#REF!</definedName>
    <definedName name="_22.2" localSheetId="0">#REF!</definedName>
    <definedName name="_22.2" localSheetId="1">#REF!</definedName>
    <definedName name="_22.2" localSheetId="6">#REF!</definedName>
    <definedName name="_22.2" localSheetId="14">#REF!</definedName>
    <definedName name="_22.2" localSheetId="4">#REF!</definedName>
    <definedName name="_22.2" localSheetId="15">#REF!</definedName>
    <definedName name="_22.2" localSheetId="13">#REF!</definedName>
    <definedName name="_22.2">#REF!</definedName>
    <definedName name="_22.3" localSheetId="12">#REF!</definedName>
    <definedName name="_22.3" localSheetId="10">#REF!</definedName>
    <definedName name="_22.3" localSheetId="11">#REF!</definedName>
    <definedName name="_22.3" localSheetId="0">#REF!</definedName>
    <definedName name="_22.3" localSheetId="1">#REF!</definedName>
    <definedName name="_22.3" localSheetId="6">#REF!</definedName>
    <definedName name="_22.3" localSheetId="14">#REF!</definedName>
    <definedName name="_22.3" localSheetId="4">#REF!</definedName>
    <definedName name="_22.3" localSheetId="15">#REF!</definedName>
    <definedName name="_22.3" localSheetId="13">#REF!</definedName>
    <definedName name="_22.3">#REF!</definedName>
    <definedName name="_22.4" localSheetId="12">#REF!</definedName>
    <definedName name="_22.4" localSheetId="10">#REF!</definedName>
    <definedName name="_22.4" localSheetId="11">#REF!</definedName>
    <definedName name="_22.4" localSheetId="0">#REF!</definedName>
    <definedName name="_22.4" localSheetId="1">#REF!</definedName>
    <definedName name="_22.4" localSheetId="6">#REF!</definedName>
    <definedName name="_22.4" localSheetId="14">#REF!</definedName>
    <definedName name="_22.4" localSheetId="4">#REF!</definedName>
    <definedName name="_22.4" localSheetId="15">#REF!</definedName>
    <definedName name="_22.4" localSheetId="13">#REF!</definedName>
    <definedName name="_22.4">#REF!</definedName>
    <definedName name="_22.5" localSheetId="12">#REF!</definedName>
    <definedName name="_22.5" localSheetId="10">#REF!</definedName>
    <definedName name="_22.5" localSheetId="11">#REF!</definedName>
    <definedName name="_22.5" localSheetId="0">#REF!</definedName>
    <definedName name="_22.5" localSheetId="1">#REF!</definedName>
    <definedName name="_22.5" localSheetId="6">#REF!</definedName>
    <definedName name="_22.5" localSheetId="14">#REF!</definedName>
    <definedName name="_22.5" localSheetId="4">#REF!</definedName>
    <definedName name="_22.5" localSheetId="15">#REF!</definedName>
    <definedName name="_22.5" localSheetId="13">#REF!</definedName>
    <definedName name="_22.5">#REF!</definedName>
    <definedName name="_22.6" localSheetId="12">#REF!</definedName>
    <definedName name="_22.6" localSheetId="10">#REF!</definedName>
    <definedName name="_22.6" localSheetId="11">#REF!</definedName>
    <definedName name="_22.6" localSheetId="0">#REF!</definedName>
    <definedName name="_22.6" localSheetId="1">#REF!</definedName>
    <definedName name="_22.6" localSheetId="6">#REF!</definedName>
    <definedName name="_22.6" localSheetId="14">#REF!</definedName>
    <definedName name="_22.6" localSheetId="4">#REF!</definedName>
    <definedName name="_22.6" localSheetId="15">#REF!</definedName>
    <definedName name="_22.6" localSheetId="13">#REF!</definedName>
    <definedName name="_22.6">#REF!</definedName>
    <definedName name="_3.1" localSheetId="12">#REF!</definedName>
    <definedName name="_3.1" localSheetId="10">#REF!</definedName>
    <definedName name="_3.1" localSheetId="11">#REF!</definedName>
    <definedName name="_3.1" localSheetId="0">#REF!</definedName>
    <definedName name="_3.1" localSheetId="1">#REF!</definedName>
    <definedName name="_3.1" localSheetId="6">#REF!</definedName>
    <definedName name="_3.1" localSheetId="14">#REF!</definedName>
    <definedName name="_3.1" localSheetId="4">#REF!</definedName>
    <definedName name="_3.1" localSheetId="15">#REF!</definedName>
    <definedName name="_3.1" localSheetId="13">#REF!</definedName>
    <definedName name="_3.1">#REF!</definedName>
    <definedName name="_3.2" localSheetId="12">#REF!</definedName>
    <definedName name="_3.2" localSheetId="10">#REF!</definedName>
    <definedName name="_3.2" localSheetId="11">#REF!</definedName>
    <definedName name="_3.2" localSheetId="0">#REF!</definedName>
    <definedName name="_3.2" localSheetId="1">#REF!</definedName>
    <definedName name="_3.2" localSheetId="6">#REF!</definedName>
    <definedName name="_3.2" localSheetId="14">#REF!</definedName>
    <definedName name="_3.2" localSheetId="4">#REF!</definedName>
    <definedName name="_3.2" localSheetId="15">#REF!</definedName>
    <definedName name="_3.2" localSheetId="13">#REF!</definedName>
    <definedName name="_3.2">#REF!</definedName>
    <definedName name="_3.3" localSheetId="12">#REF!</definedName>
    <definedName name="_3.3" localSheetId="10">#REF!</definedName>
    <definedName name="_3.3" localSheetId="11">#REF!</definedName>
    <definedName name="_3.3" localSheetId="0">#REF!</definedName>
    <definedName name="_3.3" localSheetId="1">#REF!</definedName>
    <definedName name="_3.3" localSheetId="6">#REF!</definedName>
    <definedName name="_3.3" localSheetId="14">#REF!</definedName>
    <definedName name="_3.3" localSheetId="4">#REF!</definedName>
    <definedName name="_3.3" localSheetId="15">#REF!</definedName>
    <definedName name="_3.3" localSheetId="13">#REF!</definedName>
    <definedName name="_3.3">#REF!</definedName>
    <definedName name="_3.4" localSheetId="12">#REF!</definedName>
    <definedName name="_3.4" localSheetId="10">#REF!</definedName>
    <definedName name="_3.4" localSheetId="11">#REF!</definedName>
    <definedName name="_3.4" localSheetId="0">#REF!</definedName>
    <definedName name="_3.4" localSheetId="1">#REF!</definedName>
    <definedName name="_3.4" localSheetId="6">#REF!</definedName>
    <definedName name="_3.4" localSheetId="14">#REF!</definedName>
    <definedName name="_3.4" localSheetId="4">#REF!</definedName>
    <definedName name="_3.4" localSheetId="15">#REF!</definedName>
    <definedName name="_3.4" localSheetId="13">#REF!</definedName>
    <definedName name="_3.4">#REF!</definedName>
    <definedName name="_4.1" localSheetId="12">#REF!</definedName>
    <definedName name="_4.1" localSheetId="10">#REF!</definedName>
    <definedName name="_4.1" localSheetId="11">#REF!</definedName>
    <definedName name="_4.1" localSheetId="0">#REF!</definedName>
    <definedName name="_4.1" localSheetId="1">#REF!</definedName>
    <definedName name="_4.1" localSheetId="6">#REF!</definedName>
    <definedName name="_4.1" localSheetId="14">#REF!</definedName>
    <definedName name="_4.1" localSheetId="4">#REF!</definedName>
    <definedName name="_4.1" localSheetId="15">#REF!</definedName>
    <definedName name="_4.1" localSheetId="13">#REF!</definedName>
    <definedName name="_4.1">#REF!</definedName>
    <definedName name="_4.2" localSheetId="12">#REF!</definedName>
    <definedName name="_4.2" localSheetId="10">#REF!</definedName>
    <definedName name="_4.2" localSheetId="11">#REF!</definedName>
    <definedName name="_4.2" localSheetId="0">#REF!</definedName>
    <definedName name="_4.2" localSheetId="1">#REF!</definedName>
    <definedName name="_4.2" localSheetId="6">#REF!</definedName>
    <definedName name="_4.2" localSheetId="14">#REF!</definedName>
    <definedName name="_4.2" localSheetId="4">#REF!</definedName>
    <definedName name="_4.2" localSheetId="15">#REF!</definedName>
    <definedName name="_4.2" localSheetId="13">#REF!</definedName>
    <definedName name="_4.2">#REF!</definedName>
    <definedName name="_4.3" localSheetId="12">#REF!</definedName>
    <definedName name="_4.3" localSheetId="10">#REF!</definedName>
    <definedName name="_4.3" localSheetId="11">#REF!</definedName>
    <definedName name="_4.3" localSheetId="0">#REF!</definedName>
    <definedName name="_4.3" localSheetId="1">#REF!</definedName>
    <definedName name="_4.3" localSheetId="6">#REF!</definedName>
    <definedName name="_4.3" localSheetId="14">#REF!</definedName>
    <definedName name="_4.3" localSheetId="4">#REF!</definedName>
    <definedName name="_4.3" localSheetId="15">#REF!</definedName>
    <definedName name="_4.3" localSheetId="13">#REF!</definedName>
    <definedName name="_4.3">#REF!</definedName>
    <definedName name="_4.4" localSheetId="12">#REF!</definedName>
    <definedName name="_4.4" localSheetId="10">#REF!</definedName>
    <definedName name="_4.4" localSheetId="11">#REF!</definedName>
    <definedName name="_4.4" localSheetId="0">#REF!</definedName>
    <definedName name="_4.4" localSheetId="1">#REF!</definedName>
    <definedName name="_4.4" localSheetId="6">#REF!</definedName>
    <definedName name="_4.4" localSheetId="14">#REF!</definedName>
    <definedName name="_4.4" localSheetId="4">#REF!</definedName>
    <definedName name="_4.4" localSheetId="15">#REF!</definedName>
    <definedName name="_4.4" localSheetId="13">#REF!</definedName>
    <definedName name="_4.4">#REF!</definedName>
    <definedName name="_4.5" localSheetId="12">#REF!</definedName>
    <definedName name="_4.5" localSheetId="10">#REF!</definedName>
    <definedName name="_4.5" localSheetId="11">#REF!</definedName>
    <definedName name="_4.5" localSheetId="0">#REF!</definedName>
    <definedName name="_4.5" localSheetId="1">#REF!</definedName>
    <definedName name="_4.5" localSheetId="6">#REF!</definedName>
    <definedName name="_4.5" localSheetId="14">#REF!</definedName>
    <definedName name="_4.5" localSheetId="4">#REF!</definedName>
    <definedName name="_4.5" localSheetId="15">#REF!</definedName>
    <definedName name="_4.5" localSheetId="13">#REF!</definedName>
    <definedName name="_4.5">#REF!</definedName>
    <definedName name="_4.6" localSheetId="12">#REF!</definedName>
    <definedName name="_4.6" localSheetId="10">#REF!</definedName>
    <definedName name="_4.6" localSheetId="11">#REF!</definedName>
    <definedName name="_4.6" localSheetId="0">#REF!</definedName>
    <definedName name="_4.6" localSheetId="1">#REF!</definedName>
    <definedName name="_4.6" localSheetId="6">#REF!</definedName>
    <definedName name="_4.6" localSheetId="14">#REF!</definedName>
    <definedName name="_4.6" localSheetId="4">#REF!</definedName>
    <definedName name="_4.6" localSheetId="15">#REF!</definedName>
    <definedName name="_4.6" localSheetId="13">#REF!</definedName>
    <definedName name="_4.6">#REF!</definedName>
    <definedName name="_4.7" localSheetId="12">#REF!</definedName>
    <definedName name="_4.7" localSheetId="10">#REF!</definedName>
    <definedName name="_4.7" localSheetId="11">#REF!</definedName>
    <definedName name="_4.7" localSheetId="0">#REF!</definedName>
    <definedName name="_4.7" localSheetId="1">#REF!</definedName>
    <definedName name="_4.7" localSheetId="6">#REF!</definedName>
    <definedName name="_4.7" localSheetId="14">#REF!</definedName>
    <definedName name="_4.7" localSheetId="4">#REF!</definedName>
    <definedName name="_4.7" localSheetId="15">#REF!</definedName>
    <definedName name="_4.7" localSheetId="13">#REF!</definedName>
    <definedName name="_4.7">#REF!</definedName>
    <definedName name="_5.1" localSheetId="12">#REF!</definedName>
    <definedName name="_5.1" localSheetId="10">#REF!</definedName>
    <definedName name="_5.1" localSheetId="11">#REF!</definedName>
    <definedName name="_5.1" localSheetId="0">#REF!</definedName>
    <definedName name="_5.1" localSheetId="1">#REF!</definedName>
    <definedName name="_5.1" localSheetId="6">#REF!</definedName>
    <definedName name="_5.1" localSheetId="14">#REF!</definedName>
    <definedName name="_5.1" localSheetId="4">#REF!</definedName>
    <definedName name="_5.1" localSheetId="15">#REF!</definedName>
    <definedName name="_5.1" localSheetId="13">#REF!</definedName>
    <definedName name="_5.1">#REF!</definedName>
    <definedName name="_5.2" localSheetId="12">#REF!</definedName>
    <definedName name="_5.2" localSheetId="10">#REF!</definedName>
    <definedName name="_5.2" localSheetId="11">#REF!</definedName>
    <definedName name="_5.2" localSheetId="0">#REF!</definedName>
    <definedName name="_5.2" localSheetId="1">#REF!</definedName>
    <definedName name="_5.2" localSheetId="6">#REF!</definedName>
    <definedName name="_5.2" localSheetId="14">#REF!</definedName>
    <definedName name="_5.2" localSheetId="4">#REF!</definedName>
    <definedName name="_5.2" localSheetId="15">#REF!</definedName>
    <definedName name="_5.2" localSheetId="13">#REF!</definedName>
    <definedName name="_5.2">#REF!</definedName>
    <definedName name="_5.3" localSheetId="12">#REF!</definedName>
    <definedName name="_5.3" localSheetId="10">#REF!</definedName>
    <definedName name="_5.3" localSheetId="11">#REF!</definedName>
    <definedName name="_5.3" localSheetId="0">#REF!</definedName>
    <definedName name="_5.3" localSheetId="1">#REF!</definedName>
    <definedName name="_5.3" localSheetId="6">#REF!</definedName>
    <definedName name="_5.3" localSheetId="14">#REF!</definedName>
    <definedName name="_5.3" localSheetId="4">#REF!</definedName>
    <definedName name="_5.3" localSheetId="15">#REF!</definedName>
    <definedName name="_5.3" localSheetId="13">#REF!</definedName>
    <definedName name="_5.3">#REF!</definedName>
    <definedName name="_5.4" localSheetId="12">#REF!</definedName>
    <definedName name="_5.4" localSheetId="10">#REF!</definedName>
    <definedName name="_5.4" localSheetId="11">#REF!</definedName>
    <definedName name="_5.4" localSheetId="0">#REF!</definedName>
    <definedName name="_5.4" localSheetId="1">#REF!</definedName>
    <definedName name="_5.4" localSheetId="6">#REF!</definedName>
    <definedName name="_5.4" localSheetId="14">#REF!</definedName>
    <definedName name="_5.4" localSheetId="4">#REF!</definedName>
    <definedName name="_5.4" localSheetId="15">#REF!</definedName>
    <definedName name="_5.4" localSheetId="13">#REF!</definedName>
    <definedName name="_5.4">#REF!</definedName>
    <definedName name="_6.1" localSheetId="12">#REF!</definedName>
    <definedName name="_6.1" localSheetId="10">#REF!</definedName>
    <definedName name="_6.1" localSheetId="11">#REF!</definedName>
    <definedName name="_6.1" localSheetId="0">#REF!</definedName>
    <definedName name="_6.1" localSheetId="1">#REF!</definedName>
    <definedName name="_6.1" localSheetId="6">#REF!</definedName>
    <definedName name="_6.1" localSheetId="14">#REF!</definedName>
    <definedName name="_6.1" localSheetId="4">#REF!</definedName>
    <definedName name="_6.1" localSheetId="15">#REF!</definedName>
    <definedName name="_6.1" localSheetId="13">#REF!</definedName>
    <definedName name="_6.1">#REF!</definedName>
    <definedName name="_6.2" localSheetId="12">#REF!</definedName>
    <definedName name="_6.2" localSheetId="10">#REF!</definedName>
    <definedName name="_6.2" localSheetId="11">#REF!</definedName>
    <definedName name="_6.2" localSheetId="0">#REF!</definedName>
    <definedName name="_6.2" localSheetId="1">#REF!</definedName>
    <definedName name="_6.2" localSheetId="6">#REF!</definedName>
    <definedName name="_6.2" localSheetId="14">#REF!</definedName>
    <definedName name="_6.2" localSheetId="4">#REF!</definedName>
    <definedName name="_6.2" localSheetId="15">#REF!</definedName>
    <definedName name="_6.2" localSheetId="13">#REF!</definedName>
    <definedName name="_6.2">#REF!</definedName>
    <definedName name="_6.3" localSheetId="12">#REF!</definedName>
    <definedName name="_6.3" localSheetId="10">#REF!</definedName>
    <definedName name="_6.3" localSheetId="11">#REF!</definedName>
    <definedName name="_6.3" localSheetId="0">#REF!</definedName>
    <definedName name="_6.3" localSheetId="1">#REF!</definedName>
    <definedName name="_6.3" localSheetId="6">#REF!</definedName>
    <definedName name="_6.3" localSheetId="14">#REF!</definedName>
    <definedName name="_6.3" localSheetId="4">#REF!</definedName>
    <definedName name="_6.3" localSheetId="15">#REF!</definedName>
    <definedName name="_6.3" localSheetId="13">#REF!</definedName>
    <definedName name="_6.3">#REF!</definedName>
    <definedName name="_6.4" localSheetId="12">#REF!</definedName>
    <definedName name="_6.4" localSheetId="10">#REF!</definedName>
    <definedName name="_6.4" localSheetId="11">#REF!</definedName>
    <definedName name="_6.4" localSheetId="0">#REF!</definedName>
    <definedName name="_6.4" localSheetId="1">#REF!</definedName>
    <definedName name="_6.4" localSheetId="6">#REF!</definedName>
    <definedName name="_6.4" localSheetId="14">#REF!</definedName>
    <definedName name="_6.4" localSheetId="4">#REF!</definedName>
    <definedName name="_6.4" localSheetId="15">#REF!</definedName>
    <definedName name="_6.4" localSheetId="13">#REF!</definedName>
    <definedName name="_6.4">#REF!</definedName>
    <definedName name="_7.1" localSheetId="12">#REF!</definedName>
    <definedName name="_7.1" localSheetId="10">#REF!</definedName>
    <definedName name="_7.1" localSheetId="11">#REF!</definedName>
    <definedName name="_7.1" localSheetId="0">#REF!</definedName>
    <definedName name="_7.1" localSheetId="1">#REF!</definedName>
    <definedName name="_7.1" localSheetId="6">#REF!</definedName>
    <definedName name="_7.1" localSheetId="14">#REF!</definedName>
    <definedName name="_7.1" localSheetId="4">#REF!</definedName>
    <definedName name="_7.1" localSheetId="15">#REF!</definedName>
    <definedName name="_7.1" localSheetId="13">#REF!</definedName>
    <definedName name="_7.1">#REF!</definedName>
    <definedName name="_7.2" localSheetId="12">#REF!</definedName>
    <definedName name="_7.2" localSheetId="10">#REF!</definedName>
    <definedName name="_7.2" localSheetId="11">#REF!</definedName>
    <definedName name="_7.2" localSheetId="0">#REF!</definedName>
    <definedName name="_7.2" localSheetId="1">#REF!</definedName>
    <definedName name="_7.2" localSheetId="6">#REF!</definedName>
    <definedName name="_7.2" localSheetId="14">#REF!</definedName>
    <definedName name="_7.2" localSheetId="4">#REF!</definedName>
    <definedName name="_7.2" localSheetId="15">#REF!</definedName>
    <definedName name="_7.2" localSheetId="13">#REF!</definedName>
    <definedName name="_7.2">#REF!</definedName>
    <definedName name="_7.3" localSheetId="12">#REF!</definedName>
    <definedName name="_7.3" localSheetId="10">#REF!</definedName>
    <definedName name="_7.3" localSheetId="11">#REF!</definedName>
    <definedName name="_7.3" localSheetId="0">#REF!</definedName>
    <definedName name="_7.3" localSheetId="1">#REF!</definedName>
    <definedName name="_7.3" localSheetId="6">#REF!</definedName>
    <definedName name="_7.3" localSheetId="14">#REF!</definedName>
    <definedName name="_7.3" localSheetId="4">#REF!</definedName>
    <definedName name="_7.3" localSheetId="15">#REF!</definedName>
    <definedName name="_7.3" localSheetId="13">#REF!</definedName>
    <definedName name="_7.3">#REF!</definedName>
    <definedName name="_7.4" localSheetId="12">#REF!</definedName>
    <definedName name="_7.4" localSheetId="10">#REF!</definedName>
    <definedName name="_7.4" localSheetId="11">#REF!</definedName>
    <definedName name="_7.4" localSheetId="0">#REF!</definedName>
    <definedName name="_7.4" localSheetId="1">#REF!</definedName>
    <definedName name="_7.4" localSheetId="6">#REF!</definedName>
    <definedName name="_7.4" localSheetId="14">#REF!</definedName>
    <definedName name="_7.4" localSheetId="4">#REF!</definedName>
    <definedName name="_7.4" localSheetId="15">#REF!</definedName>
    <definedName name="_7.4" localSheetId="13">#REF!</definedName>
    <definedName name="_7.4">#REF!</definedName>
    <definedName name="_7.5" localSheetId="12">#REF!</definedName>
    <definedName name="_7.5" localSheetId="10">#REF!</definedName>
    <definedName name="_7.5" localSheetId="11">#REF!</definedName>
    <definedName name="_7.5" localSheetId="0">#REF!</definedName>
    <definedName name="_7.5" localSheetId="1">#REF!</definedName>
    <definedName name="_7.5" localSheetId="6">#REF!</definedName>
    <definedName name="_7.5" localSheetId="14">#REF!</definedName>
    <definedName name="_7.5" localSheetId="4">#REF!</definedName>
    <definedName name="_7.5" localSheetId="15">#REF!</definedName>
    <definedName name="_7.5" localSheetId="13">#REF!</definedName>
    <definedName name="_7.5">#REF!</definedName>
    <definedName name="_8.1" localSheetId="12">#REF!</definedName>
    <definedName name="_8.1" localSheetId="10">#REF!</definedName>
    <definedName name="_8.1" localSheetId="11">#REF!</definedName>
    <definedName name="_8.1" localSheetId="0">#REF!</definedName>
    <definedName name="_8.1" localSheetId="1">#REF!</definedName>
    <definedName name="_8.1" localSheetId="6">#REF!</definedName>
    <definedName name="_8.1" localSheetId="14">#REF!</definedName>
    <definedName name="_8.1" localSheetId="4">#REF!</definedName>
    <definedName name="_8.1" localSheetId="15">#REF!</definedName>
    <definedName name="_8.1" localSheetId="13">#REF!</definedName>
    <definedName name="_8.1">#REF!</definedName>
    <definedName name="_8.2" localSheetId="12">#REF!</definedName>
    <definedName name="_8.2" localSheetId="10">#REF!</definedName>
    <definedName name="_8.2" localSheetId="11">#REF!</definedName>
    <definedName name="_8.2" localSheetId="0">#REF!</definedName>
    <definedName name="_8.2" localSheetId="1">#REF!</definedName>
    <definedName name="_8.2" localSheetId="6">#REF!</definedName>
    <definedName name="_8.2" localSheetId="14">#REF!</definedName>
    <definedName name="_8.2" localSheetId="4">#REF!</definedName>
    <definedName name="_8.2" localSheetId="15">#REF!</definedName>
    <definedName name="_8.2" localSheetId="13">#REF!</definedName>
    <definedName name="_8.2">#REF!</definedName>
    <definedName name="_8.3" localSheetId="12">#REF!</definedName>
    <definedName name="_8.3" localSheetId="10">#REF!</definedName>
    <definedName name="_8.3" localSheetId="11">#REF!</definedName>
    <definedName name="_8.3" localSheetId="0">#REF!</definedName>
    <definedName name="_8.3" localSheetId="1">#REF!</definedName>
    <definedName name="_8.3" localSheetId="6">#REF!</definedName>
    <definedName name="_8.3" localSheetId="14">#REF!</definedName>
    <definedName name="_8.3" localSheetId="4">#REF!</definedName>
    <definedName name="_8.3" localSheetId="15">#REF!</definedName>
    <definedName name="_8.3" localSheetId="13">#REF!</definedName>
    <definedName name="_8.3">#REF!</definedName>
    <definedName name="_8.4" localSheetId="12">#REF!</definedName>
    <definedName name="_8.4" localSheetId="10">#REF!</definedName>
    <definedName name="_8.4" localSheetId="11">#REF!</definedName>
    <definedName name="_8.4" localSheetId="0">#REF!</definedName>
    <definedName name="_8.4" localSheetId="1">#REF!</definedName>
    <definedName name="_8.4" localSheetId="6">#REF!</definedName>
    <definedName name="_8.4" localSheetId="14">#REF!</definedName>
    <definedName name="_8.4" localSheetId="4">#REF!</definedName>
    <definedName name="_8.4" localSheetId="15">#REF!</definedName>
    <definedName name="_8.4" localSheetId="13">#REF!</definedName>
    <definedName name="_8.4">#REF!</definedName>
    <definedName name="_8.5" localSheetId="12">#REF!</definedName>
    <definedName name="_8.5" localSheetId="10">#REF!</definedName>
    <definedName name="_8.5" localSheetId="11">#REF!</definedName>
    <definedName name="_8.5" localSheetId="0">#REF!</definedName>
    <definedName name="_8.5" localSheetId="1">#REF!</definedName>
    <definedName name="_8.5" localSheetId="6">#REF!</definedName>
    <definedName name="_8.5" localSheetId="14">#REF!</definedName>
    <definedName name="_8.5" localSheetId="4">#REF!</definedName>
    <definedName name="_8.5" localSheetId="15">#REF!</definedName>
    <definedName name="_8.5" localSheetId="13">#REF!</definedName>
    <definedName name="_8.5">#REF!</definedName>
    <definedName name="_8.6" localSheetId="12">#REF!</definedName>
    <definedName name="_8.6" localSheetId="10">#REF!</definedName>
    <definedName name="_8.6" localSheetId="11">#REF!</definedName>
    <definedName name="_8.6" localSheetId="0">#REF!</definedName>
    <definedName name="_8.6" localSheetId="1">#REF!</definedName>
    <definedName name="_8.6" localSheetId="6">#REF!</definedName>
    <definedName name="_8.6" localSheetId="14">#REF!</definedName>
    <definedName name="_8.6" localSheetId="4">#REF!</definedName>
    <definedName name="_8.6" localSheetId="15">#REF!</definedName>
    <definedName name="_8.6" localSheetId="13">#REF!</definedName>
    <definedName name="_8.6">#REF!</definedName>
    <definedName name="_8.7" localSheetId="12">#REF!</definedName>
    <definedName name="_8.7" localSheetId="10">#REF!</definedName>
    <definedName name="_8.7" localSheetId="11">#REF!</definedName>
    <definedName name="_8.7" localSheetId="0">#REF!</definedName>
    <definedName name="_8.7" localSheetId="1">#REF!</definedName>
    <definedName name="_8.7" localSheetId="6">#REF!</definedName>
    <definedName name="_8.7" localSheetId="14">#REF!</definedName>
    <definedName name="_8.7" localSheetId="4">#REF!</definedName>
    <definedName name="_8.7" localSheetId="15">#REF!</definedName>
    <definedName name="_8.7" localSheetId="13">#REF!</definedName>
    <definedName name="_8.7">#REF!</definedName>
    <definedName name="_9.1" localSheetId="12">#REF!</definedName>
    <definedName name="_9.1" localSheetId="10">#REF!</definedName>
    <definedName name="_9.1" localSheetId="11">#REF!</definedName>
    <definedName name="_9.1" localSheetId="0">#REF!</definedName>
    <definedName name="_9.1" localSheetId="1">#REF!</definedName>
    <definedName name="_9.1" localSheetId="6">#REF!</definedName>
    <definedName name="_9.1" localSheetId="14">#REF!</definedName>
    <definedName name="_9.1" localSheetId="4">#REF!</definedName>
    <definedName name="_9.1" localSheetId="15">#REF!</definedName>
    <definedName name="_9.1" localSheetId="13">#REF!</definedName>
    <definedName name="_9.1">#REF!</definedName>
    <definedName name="_9.2" localSheetId="12">#REF!</definedName>
    <definedName name="_9.2" localSheetId="10">#REF!</definedName>
    <definedName name="_9.2" localSheetId="11">#REF!</definedName>
    <definedName name="_9.2" localSheetId="0">#REF!</definedName>
    <definedName name="_9.2" localSheetId="1">#REF!</definedName>
    <definedName name="_9.2" localSheetId="6">#REF!</definedName>
    <definedName name="_9.2" localSheetId="14">#REF!</definedName>
    <definedName name="_9.2" localSheetId="4">#REF!</definedName>
    <definedName name="_9.2" localSheetId="15">#REF!</definedName>
    <definedName name="_9.2" localSheetId="13">#REF!</definedName>
    <definedName name="_9.2">#REF!</definedName>
    <definedName name="_9.3" localSheetId="12">#REF!</definedName>
    <definedName name="_9.3" localSheetId="10">#REF!</definedName>
    <definedName name="_9.3" localSheetId="11">#REF!</definedName>
    <definedName name="_9.3" localSheetId="0">#REF!</definedName>
    <definedName name="_9.3" localSheetId="1">#REF!</definedName>
    <definedName name="_9.3" localSheetId="6">#REF!</definedName>
    <definedName name="_9.3" localSheetId="14">#REF!</definedName>
    <definedName name="_9.3" localSheetId="4">#REF!</definedName>
    <definedName name="_9.3" localSheetId="15">#REF!</definedName>
    <definedName name="_9.3" localSheetId="13">#REF!</definedName>
    <definedName name="_9.3">#REF!</definedName>
    <definedName name="_9.4" localSheetId="12">#REF!</definedName>
    <definedName name="_9.4" localSheetId="10">#REF!</definedName>
    <definedName name="_9.4" localSheetId="11">#REF!</definedName>
    <definedName name="_9.4" localSheetId="0">#REF!</definedName>
    <definedName name="_9.4" localSheetId="1">#REF!</definedName>
    <definedName name="_9.4" localSheetId="6">#REF!</definedName>
    <definedName name="_9.4" localSheetId="14">#REF!</definedName>
    <definedName name="_9.4" localSheetId="4">#REF!</definedName>
    <definedName name="_9.4" localSheetId="15">#REF!</definedName>
    <definedName name="_9.4" localSheetId="13">#REF!</definedName>
    <definedName name="_9.4">#REF!</definedName>
    <definedName name="_9.5" localSheetId="12">#REF!</definedName>
    <definedName name="_9.5" localSheetId="10">#REF!</definedName>
    <definedName name="_9.5" localSheetId="11">#REF!</definedName>
    <definedName name="_9.5" localSheetId="0">#REF!</definedName>
    <definedName name="_9.5" localSheetId="1">#REF!</definedName>
    <definedName name="_9.5" localSheetId="6">#REF!</definedName>
    <definedName name="_9.5" localSheetId="14">#REF!</definedName>
    <definedName name="_9.5" localSheetId="4">#REF!</definedName>
    <definedName name="_9.5" localSheetId="15">#REF!</definedName>
    <definedName name="_9.5" localSheetId="13">#REF!</definedName>
    <definedName name="_9.5">#REF!</definedName>
    <definedName name="_9.6" localSheetId="12">#REF!</definedName>
    <definedName name="_9.6" localSheetId="10">#REF!</definedName>
    <definedName name="_9.6" localSheetId="11">#REF!</definedName>
    <definedName name="_9.6" localSheetId="0">#REF!</definedName>
    <definedName name="_9.6" localSheetId="1">#REF!</definedName>
    <definedName name="_9.6" localSheetId="6">#REF!</definedName>
    <definedName name="_9.6" localSheetId="14">#REF!</definedName>
    <definedName name="_9.6" localSheetId="4">#REF!</definedName>
    <definedName name="_9.6" localSheetId="15">#REF!</definedName>
    <definedName name="_9.6" localSheetId="13">#REF!</definedName>
    <definedName name="_9.6">#REF!</definedName>
    <definedName name="_9.7" localSheetId="12">#REF!</definedName>
    <definedName name="_9.7" localSheetId="10">#REF!</definedName>
    <definedName name="_9.7" localSheetId="11">#REF!</definedName>
    <definedName name="_9.7" localSheetId="0">#REF!</definedName>
    <definedName name="_9.7" localSheetId="1">#REF!</definedName>
    <definedName name="_9.7" localSheetId="6">#REF!</definedName>
    <definedName name="_9.7" localSheetId="14">#REF!</definedName>
    <definedName name="_9.7" localSheetId="4">#REF!</definedName>
    <definedName name="_9.7" localSheetId="15">#REF!</definedName>
    <definedName name="_9.7" localSheetId="13">#REF!</definedName>
    <definedName name="_9.7">#REF!</definedName>
    <definedName name="_Bew1">'[2]Tabellen'!$C$8:$C$13</definedName>
    <definedName name="_e1" localSheetId="12">#REF!</definedName>
    <definedName name="_e1" localSheetId="10">#REF!</definedName>
    <definedName name="_e1" localSheetId="11">#REF!</definedName>
    <definedName name="_e1" localSheetId="0">#REF!</definedName>
    <definedName name="_e1" localSheetId="1">#REF!</definedName>
    <definedName name="_e1" localSheetId="7">#REF!</definedName>
    <definedName name="_e1" localSheetId="6">#REF!</definedName>
    <definedName name="_e1" localSheetId="14">#REF!</definedName>
    <definedName name="_e1" localSheetId="4">#REF!</definedName>
    <definedName name="_e1" localSheetId="15">#REF!</definedName>
    <definedName name="_e1" localSheetId="13">#REF!</definedName>
    <definedName name="_e1">#REF!</definedName>
    <definedName name="_e10" localSheetId="12">#REF!</definedName>
    <definedName name="_e10" localSheetId="10">#REF!</definedName>
    <definedName name="_e10" localSheetId="11">#REF!</definedName>
    <definedName name="_e10" localSheetId="0">#REF!</definedName>
    <definedName name="_e10" localSheetId="1">#REF!</definedName>
    <definedName name="_e10" localSheetId="7">#REF!</definedName>
    <definedName name="_e10" localSheetId="6">#REF!</definedName>
    <definedName name="_e10" localSheetId="14">#REF!</definedName>
    <definedName name="_e10" localSheetId="4">#REF!</definedName>
    <definedName name="_e10" localSheetId="15">#REF!</definedName>
    <definedName name="_e10" localSheetId="13">#REF!</definedName>
    <definedName name="_e10">#REF!</definedName>
    <definedName name="_e2" localSheetId="12">#REF!</definedName>
    <definedName name="_e2" localSheetId="10">#REF!</definedName>
    <definedName name="_e2" localSheetId="11">#REF!</definedName>
    <definedName name="_e2" localSheetId="0">#REF!</definedName>
    <definedName name="_e2" localSheetId="1">#REF!</definedName>
    <definedName name="_e2" localSheetId="7">#REF!</definedName>
    <definedName name="_e2" localSheetId="6">#REF!</definedName>
    <definedName name="_e2" localSheetId="14">#REF!</definedName>
    <definedName name="_e2" localSheetId="4">#REF!</definedName>
    <definedName name="_e2" localSheetId="15">#REF!</definedName>
    <definedName name="_e2" localSheetId="13">#REF!</definedName>
    <definedName name="_e2">#REF!</definedName>
    <definedName name="_e3" localSheetId="12">#REF!</definedName>
    <definedName name="_e3" localSheetId="10">#REF!</definedName>
    <definedName name="_e3" localSheetId="11">#REF!</definedName>
    <definedName name="_e3" localSheetId="0">#REF!</definedName>
    <definedName name="_e3" localSheetId="1">#REF!</definedName>
    <definedName name="_e3" localSheetId="6">#REF!</definedName>
    <definedName name="_e3" localSheetId="14">#REF!</definedName>
    <definedName name="_e3" localSheetId="4">#REF!</definedName>
    <definedName name="_e3" localSheetId="15">#REF!</definedName>
    <definedName name="_e3" localSheetId="13">#REF!</definedName>
    <definedName name="_e3">#REF!</definedName>
    <definedName name="_e4" localSheetId="12">#REF!</definedName>
    <definedName name="_e4" localSheetId="10">#REF!</definedName>
    <definedName name="_e4" localSheetId="11">#REF!</definedName>
    <definedName name="_e4" localSheetId="0">#REF!</definedName>
    <definedName name="_e4" localSheetId="1">#REF!</definedName>
    <definedName name="_e4" localSheetId="6">#REF!</definedName>
    <definedName name="_e4" localSheetId="14">#REF!</definedName>
    <definedName name="_e4" localSheetId="4">#REF!</definedName>
    <definedName name="_e4" localSheetId="15">#REF!</definedName>
    <definedName name="_e4" localSheetId="13">#REF!</definedName>
    <definedName name="_e4">#REF!</definedName>
    <definedName name="_e5" localSheetId="12">#REF!</definedName>
    <definedName name="_e5" localSheetId="10">#REF!</definedName>
    <definedName name="_e5" localSheetId="11">#REF!</definedName>
    <definedName name="_e5" localSheetId="0">#REF!</definedName>
    <definedName name="_e5" localSheetId="1">#REF!</definedName>
    <definedName name="_e5" localSheetId="6">#REF!</definedName>
    <definedName name="_e5" localSheetId="14">#REF!</definedName>
    <definedName name="_e5" localSheetId="4">#REF!</definedName>
    <definedName name="_e5" localSheetId="15">#REF!</definedName>
    <definedName name="_e5" localSheetId="13">#REF!</definedName>
    <definedName name="_e5">#REF!</definedName>
    <definedName name="_e6" localSheetId="12">#REF!</definedName>
    <definedName name="_e6" localSheetId="10">#REF!</definedName>
    <definedName name="_e6" localSheetId="11">#REF!</definedName>
    <definedName name="_e6" localSheetId="0">#REF!</definedName>
    <definedName name="_e6" localSheetId="1">#REF!</definedName>
    <definedName name="_e6" localSheetId="6">#REF!</definedName>
    <definedName name="_e6" localSheetId="14">#REF!</definedName>
    <definedName name="_e6" localSheetId="4">#REF!</definedName>
    <definedName name="_e6" localSheetId="15">#REF!</definedName>
    <definedName name="_e6" localSheetId="13">#REF!</definedName>
    <definedName name="_e6">#REF!</definedName>
    <definedName name="_e7" localSheetId="12">#REF!</definedName>
    <definedName name="_e7" localSheetId="10">#REF!</definedName>
    <definedName name="_e7" localSheetId="11">#REF!</definedName>
    <definedName name="_e7" localSheetId="0">#REF!</definedName>
    <definedName name="_e7" localSheetId="1">#REF!</definedName>
    <definedName name="_e7" localSheetId="6">#REF!</definedName>
    <definedName name="_e7" localSheetId="14">#REF!</definedName>
    <definedName name="_e7" localSheetId="4">#REF!</definedName>
    <definedName name="_e7" localSheetId="15">#REF!</definedName>
    <definedName name="_e7" localSheetId="13">#REF!</definedName>
    <definedName name="_e7">#REF!</definedName>
    <definedName name="_e8" localSheetId="12">#REF!</definedName>
    <definedName name="_e8" localSheetId="10">#REF!</definedName>
    <definedName name="_e8" localSheetId="11">#REF!</definedName>
    <definedName name="_e8" localSheetId="0">#REF!</definedName>
    <definedName name="_e8" localSheetId="1">#REF!</definedName>
    <definedName name="_e8" localSheetId="6">#REF!</definedName>
    <definedName name="_e8" localSheetId="14">#REF!</definedName>
    <definedName name="_e8" localSheetId="4">#REF!</definedName>
    <definedName name="_e8" localSheetId="15">#REF!</definedName>
    <definedName name="_e8" localSheetId="13">#REF!</definedName>
    <definedName name="_e8">#REF!</definedName>
    <definedName name="_e9" localSheetId="12">#REF!</definedName>
    <definedName name="_e9" localSheetId="10">#REF!</definedName>
    <definedName name="_e9" localSheetId="11">#REF!</definedName>
    <definedName name="_e9" localSheetId="0">#REF!</definedName>
    <definedName name="_e9" localSheetId="1">#REF!</definedName>
    <definedName name="_e9" localSheetId="6">#REF!</definedName>
    <definedName name="_e9" localSheetId="14">#REF!</definedName>
    <definedName name="_e9" localSheetId="4">#REF!</definedName>
    <definedName name="_e9" localSheetId="15">#REF!</definedName>
    <definedName name="_e9" localSheetId="13">#REF!</definedName>
    <definedName name="_e9">#REF!</definedName>
    <definedName name="_Ep1" localSheetId="12">#REF!</definedName>
    <definedName name="_Ep1" localSheetId="10">#REF!</definedName>
    <definedName name="_Ep1" localSheetId="11">#REF!</definedName>
    <definedName name="_Ep1" localSheetId="0">#REF!</definedName>
    <definedName name="_Ep1" localSheetId="1">#REF!</definedName>
    <definedName name="_Ep1" localSheetId="6">#REF!</definedName>
    <definedName name="_Ep1" localSheetId="14">#REF!</definedName>
    <definedName name="_Ep1" localSheetId="4">#REF!</definedName>
    <definedName name="_Ep1" localSheetId="15">#REF!</definedName>
    <definedName name="_Ep1" localSheetId="13">#REF!</definedName>
    <definedName name="_Ep1">#REF!</definedName>
    <definedName name="_Ep2" localSheetId="12">#REF!</definedName>
    <definedName name="_Ep2" localSheetId="10">#REF!</definedName>
    <definedName name="_Ep2" localSheetId="11">#REF!</definedName>
    <definedName name="_Ep2" localSheetId="0">#REF!</definedName>
    <definedName name="_Ep2" localSheetId="1">#REF!</definedName>
    <definedName name="_Ep2" localSheetId="6">#REF!</definedName>
    <definedName name="_Ep2" localSheetId="14">#REF!</definedName>
    <definedName name="_Ep2" localSheetId="4">#REF!</definedName>
    <definedName name="_Ep2" localSheetId="15">#REF!</definedName>
    <definedName name="_Ep2" localSheetId="13">#REF!</definedName>
    <definedName name="_Ep2">#REF!</definedName>
    <definedName name="_Ep3" localSheetId="12">#REF!</definedName>
    <definedName name="_Ep3" localSheetId="10">#REF!</definedName>
    <definedName name="_Ep3" localSheetId="11">#REF!</definedName>
    <definedName name="_Ep3" localSheetId="0">#REF!</definedName>
    <definedName name="_Ep3" localSheetId="1">#REF!</definedName>
    <definedName name="_Ep3" localSheetId="6">#REF!</definedName>
    <definedName name="_Ep3" localSheetId="14">#REF!</definedName>
    <definedName name="_Ep3" localSheetId="4">#REF!</definedName>
    <definedName name="_Ep3" localSheetId="15">#REF!</definedName>
    <definedName name="_Ep3" localSheetId="13">#REF!</definedName>
    <definedName name="_Ep3">#REF!</definedName>
    <definedName name="_Ep4" localSheetId="12">#REF!</definedName>
    <definedName name="_Ep4" localSheetId="10">#REF!</definedName>
    <definedName name="_Ep4" localSheetId="11">#REF!</definedName>
    <definedName name="_Ep4" localSheetId="0">#REF!</definedName>
    <definedName name="_Ep4" localSheetId="1">#REF!</definedName>
    <definedName name="_Ep4" localSheetId="6">#REF!</definedName>
    <definedName name="_Ep4" localSheetId="14">#REF!</definedName>
    <definedName name="_Ep4" localSheetId="4">#REF!</definedName>
    <definedName name="_Ep4" localSheetId="15">#REF!</definedName>
    <definedName name="_Ep4" localSheetId="13">#REF!</definedName>
    <definedName name="_Ep4">#REF!</definedName>
    <definedName name="_Ep5" localSheetId="12">#REF!</definedName>
    <definedName name="_Ep5" localSheetId="10">#REF!</definedName>
    <definedName name="_Ep5" localSheetId="11">#REF!</definedName>
    <definedName name="_Ep5" localSheetId="0">#REF!</definedName>
    <definedName name="_Ep5" localSheetId="1">#REF!</definedName>
    <definedName name="_Ep5" localSheetId="6">#REF!</definedName>
    <definedName name="_Ep5" localSheetId="14">#REF!</definedName>
    <definedName name="_Ep5" localSheetId="4">#REF!</definedName>
    <definedName name="_Ep5" localSheetId="15">#REF!</definedName>
    <definedName name="_Ep5" localSheetId="13">#REF!</definedName>
    <definedName name="_Ep5">#REF!</definedName>
    <definedName name="_Ep6" localSheetId="12">#REF!</definedName>
    <definedName name="_Ep6" localSheetId="10">#REF!</definedName>
    <definedName name="_Ep6" localSheetId="11">#REF!</definedName>
    <definedName name="_Ep6" localSheetId="0">#REF!</definedName>
    <definedName name="_Ep6" localSheetId="1">#REF!</definedName>
    <definedName name="_Ep6" localSheetId="6">#REF!</definedName>
    <definedName name="_Ep6" localSheetId="14">#REF!</definedName>
    <definedName name="_Ep6" localSheetId="4">#REF!</definedName>
    <definedName name="_Ep6" localSheetId="15">#REF!</definedName>
    <definedName name="_Ep6" localSheetId="13">#REF!</definedName>
    <definedName name="_Ep6">#REF!</definedName>
    <definedName name="_epg1" localSheetId="12">#REF!</definedName>
    <definedName name="_epg1" localSheetId="10">#REF!</definedName>
    <definedName name="_epg1" localSheetId="11">#REF!</definedName>
    <definedName name="_epg1" localSheetId="0">#REF!</definedName>
    <definedName name="_epg1" localSheetId="1">#REF!</definedName>
    <definedName name="_epg1" localSheetId="6">#REF!</definedName>
    <definedName name="_epg1" localSheetId="14">#REF!</definedName>
    <definedName name="_epg1" localSheetId="4">#REF!</definedName>
    <definedName name="_epg1" localSheetId="15">#REF!</definedName>
    <definedName name="_epg1" localSheetId="13">#REF!</definedName>
    <definedName name="_epg1">#REF!</definedName>
    <definedName name="_epg2" localSheetId="12">#REF!</definedName>
    <definedName name="_epg2" localSheetId="10">#REF!</definedName>
    <definedName name="_epg2" localSheetId="11">#REF!</definedName>
    <definedName name="_epg2" localSheetId="0">#REF!</definedName>
    <definedName name="_epg2" localSheetId="1">#REF!</definedName>
    <definedName name="_epg2" localSheetId="6">#REF!</definedName>
    <definedName name="_epg2" localSheetId="14">#REF!</definedName>
    <definedName name="_epg2" localSheetId="4">#REF!</definedName>
    <definedName name="_epg2" localSheetId="15">#REF!</definedName>
    <definedName name="_epg2" localSheetId="13">#REF!</definedName>
    <definedName name="_epg2">#REF!</definedName>
    <definedName name="_epg3" localSheetId="12">#REF!</definedName>
    <definedName name="_epg3" localSheetId="10">#REF!</definedName>
    <definedName name="_epg3" localSheetId="11">#REF!</definedName>
    <definedName name="_epg3" localSheetId="0">#REF!</definedName>
    <definedName name="_epg3" localSheetId="1">#REF!</definedName>
    <definedName name="_epg3" localSheetId="6">#REF!</definedName>
    <definedName name="_epg3" localSheetId="14">#REF!</definedName>
    <definedName name="_epg3" localSheetId="4">#REF!</definedName>
    <definedName name="_epg3" localSheetId="15">#REF!</definedName>
    <definedName name="_epg3" localSheetId="13">#REF!</definedName>
    <definedName name="_epg3">#REF!</definedName>
    <definedName name="_epg4" localSheetId="12">#REF!</definedName>
    <definedName name="_epg4" localSheetId="10">#REF!</definedName>
    <definedName name="_epg4" localSheetId="11">#REF!</definedName>
    <definedName name="_epg4" localSheetId="0">#REF!</definedName>
    <definedName name="_epg4" localSheetId="1">#REF!</definedName>
    <definedName name="_epg4" localSheetId="6">#REF!</definedName>
    <definedName name="_epg4" localSheetId="14">#REF!</definedName>
    <definedName name="_epg4" localSheetId="4">#REF!</definedName>
    <definedName name="_epg4" localSheetId="15">#REF!</definedName>
    <definedName name="_epg4" localSheetId="13">#REF!</definedName>
    <definedName name="_epg4">#REF!</definedName>
    <definedName name="_epg5" localSheetId="12">#REF!</definedName>
    <definedName name="_epg5" localSheetId="10">#REF!</definedName>
    <definedName name="_epg5" localSheetId="11">#REF!</definedName>
    <definedName name="_epg5" localSheetId="0">#REF!</definedName>
    <definedName name="_epg5" localSheetId="1">#REF!</definedName>
    <definedName name="_epg5" localSheetId="6">#REF!</definedName>
    <definedName name="_epg5" localSheetId="14">#REF!</definedName>
    <definedName name="_epg5" localSheetId="4">#REF!</definedName>
    <definedName name="_epg5" localSheetId="15">#REF!</definedName>
    <definedName name="_epg5" localSheetId="13">#REF!</definedName>
    <definedName name="_epg5">#REF!</definedName>
    <definedName name="_epg6" localSheetId="12">#REF!</definedName>
    <definedName name="_epg6" localSheetId="10">#REF!</definedName>
    <definedName name="_epg6" localSheetId="11">#REF!</definedName>
    <definedName name="_epg6" localSheetId="0">#REF!</definedName>
    <definedName name="_epg6" localSheetId="1">#REF!</definedName>
    <definedName name="_epg6" localSheetId="6">#REF!</definedName>
    <definedName name="_epg6" localSheetId="14">#REF!</definedName>
    <definedName name="_epg6" localSheetId="4">#REF!</definedName>
    <definedName name="_epg6" localSheetId="15">#REF!</definedName>
    <definedName name="_epg6" localSheetId="13">#REF!</definedName>
    <definedName name="_epg6">#REF!</definedName>
    <definedName name="_es1" localSheetId="12">#REF!</definedName>
    <definedName name="_es1" localSheetId="10">#REF!</definedName>
    <definedName name="_es1" localSheetId="11">#REF!</definedName>
    <definedName name="_es1" localSheetId="0">#REF!</definedName>
    <definedName name="_es1" localSheetId="1">#REF!</definedName>
    <definedName name="_es1" localSheetId="6">#REF!</definedName>
    <definedName name="_es1" localSheetId="14">#REF!</definedName>
    <definedName name="_es1" localSheetId="4">#REF!</definedName>
    <definedName name="_es1" localSheetId="15">#REF!</definedName>
    <definedName name="_es1" localSheetId="13">#REF!</definedName>
    <definedName name="_es1">#REF!</definedName>
    <definedName name="_es2" localSheetId="12">#REF!</definedName>
    <definedName name="_es2" localSheetId="10">#REF!</definedName>
    <definedName name="_es2" localSheetId="11">#REF!</definedName>
    <definedName name="_es2" localSheetId="0">#REF!</definedName>
    <definedName name="_es2" localSheetId="1">#REF!</definedName>
    <definedName name="_es2" localSheetId="6">#REF!</definedName>
    <definedName name="_es2" localSheetId="14">#REF!</definedName>
    <definedName name="_es2" localSheetId="4">#REF!</definedName>
    <definedName name="_es2" localSheetId="15">#REF!</definedName>
    <definedName name="_es2" localSheetId="13">#REF!</definedName>
    <definedName name="_es2">#REF!</definedName>
    <definedName name="_es3" localSheetId="12">#REF!</definedName>
    <definedName name="_es3" localSheetId="10">#REF!</definedName>
    <definedName name="_es3" localSheetId="11">#REF!</definedName>
    <definedName name="_es3" localSheetId="0">#REF!</definedName>
    <definedName name="_es3" localSheetId="1">#REF!</definedName>
    <definedName name="_es3" localSheetId="6">#REF!</definedName>
    <definedName name="_es3" localSheetId="14">#REF!</definedName>
    <definedName name="_es3" localSheetId="4">#REF!</definedName>
    <definedName name="_es3" localSheetId="15">#REF!</definedName>
    <definedName name="_es3" localSheetId="13">#REF!</definedName>
    <definedName name="_es3">#REF!</definedName>
    <definedName name="_es4" localSheetId="12">#REF!</definedName>
    <definedName name="_es4" localSheetId="10">#REF!</definedName>
    <definedName name="_es4" localSheetId="11">#REF!</definedName>
    <definedName name="_es4" localSheetId="0">#REF!</definedName>
    <definedName name="_es4" localSheetId="1">#REF!</definedName>
    <definedName name="_es4" localSheetId="6">#REF!</definedName>
    <definedName name="_es4" localSheetId="14">#REF!</definedName>
    <definedName name="_es4" localSheetId="4">#REF!</definedName>
    <definedName name="_es4" localSheetId="15">#REF!</definedName>
    <definedName name="_es4" localSheetId="13">#REF!</definedName>
    <definedName name="_es4">#REF!</definedName>
    <definedName name="_xlnm._FilterDatabase" localSheetId="16" hidden="1">'Sprachen'!$A$3:$L$469</definedName>
    <definedName name="_Li1" localSheetId="12">#REF!</definedName>
    <definedName name="_Li1" localSheetId="10">#REF!</definedName>
    <definedName name="_Li1" localSheetId="11">#REF!</definedName>
    <definedName name="_Li1" localSheetId="0">#REF!</definedName>
    <definedName name="_Li1" localSheetId="1">#REF!</definedName>
    <definedName name="_Li1" localSheetId="6">#REF!</definedName>
    <definedName name="_Li1" localSheetId="14">#REF!</definedName>
    <definedName name="_Li1" localSheetId="4">#REF!</definedName>
    <definedName name="_Li1" localSheetId="15">#REF!</definedName>
    <definedName name="_Li1" localSheetId="13">#REF!</definedName>
    <definedName name="_Li1">#REF!</definedName>
    <definedName name="_Li2" localSheetId="12">#REF!</definedName>
    <definedName name="_Li2" localSheetId="10">#REF!</definedName>
    <definedName name="_Li2" localSheetId="11">#REF!</definedName>
    <definedName name="_Li2" localSheetId="0">#REF!</definedName>
    <definedName name="_Li2" localSheetId="1">#REF!</definedName>
    <definedName name="_Li2" localSheetId="6">#REF!</definedName>
    <definedName name="_Li2" localSheetId="14">#REF!</definedName>
    <definedName name="_Li2" localSheetId="4">#REF!</definedName>
    <definedName name="_Li2" localSheetId="15">#REF!</definedName>
    <definedName name="_Li2" localSheetId="13">#REF!</definedName>
    <definedName name="_Li2">#REF!</definedName>
    <definedName name="_Re1" localSheetId="12">#REF!</definedName>
    <definedName name="_Re1" localSheetId="10">#REF!</definedName>
    <definedName name="_Re1" localSheetId="11">#REF!</definedName>
    <definedName name="_Re1" localSheetId="0">#REF!</definedName>
    <definedName name="_Re1" localSheetId="1">#REF!</definedName>
    <definedName name="_Re1" localSheetId="7">#REF!</definedName>
    <definedName name="_Re1" localSheetId="6">#REF!</definedName>
    <definedName name="_Re1" localSheetId="14">#REF!</definedName>
    <definedName name="_Re1" localSheetId="4">#REF!</definedName>
    <definedName name="_Re1" localSheetId="15">#REF!</definedName>
    <definedName name="_Re1" localSheetId="13">#REF!</definedName>
    <definedName name="_Re1">#REF!</definedName>
    <definedName name="_Re2" localSheetId="12">#REF!</definedName>
    <definedName name="_Re2" localSheetId="10">#REF!</definedName>
    <definedName name="_Re2" localSheetId="11">#REF!</definedName>
    <definedName name="_Re2" localSheetId="0">#REF!</definedName>
    <definedName name="_Re2" localSheetId="1">#REF!</definedName>
    <definedName name="_Re2" localSheetId="7">#REF!</definedName>
    <definedName name="_Re2" localSheetId="6">#REF!</definedName>
    <definedName name="_Re2" localSheetId="14">#REF!</definedName>
    <definedName name="_Re2" localSheetId="4">#REF!</definedName>
    <definedName name="_Re2" localSheetId="15">#REF!</definedName>
    <definedName name="_Re2" localSheetId="13">#REF!</definedName>
    <definedName name="_Re2">#REF!</definedName>
    <definedName name="_RG2">'[3]Auswahllisten'!$C$21:$C$31</definedName>
    <definedName name="a">#REF!</definedName>
    <definedName name="Abstufung">'[2]Tabellen'!$E$9:$E$10</definedName>
    <definedName name="Abstufungsfeld" localSheetId="12">#REF!</definedName>
    <definedName name="Abstufungsfeld" localSheetId="10">#REF!</definedName>
    <definedName name="Abstufungsfeld" localSheetId="11">#REF!</definedName>
    <definedName name="Abstufungsfeld" localSheetId="0">#REF!</definedName>
    <definedName name="Abstufungsfeld" localSheetId="1">#REF!</definedName>
    <definedName name="Abstufungsfeld" localSheetId="7">#REF!</definedName>
    <definedName name="Abstufungsfeld" localSheetId="6">#REF!</definedName>
    <definedName name="Abstufungsfeld" localSheetId="14">#REF!</definedName>
    <definedName name="Abstufungsfeld" localSheetId="4">#REF!</definedName>
    <definedName name="Abstufungsfeld" localSheetId="15">#REF!</definedName>
    <definedName name="Abstufungsfeld" localSheetId="13">#REF!</definedName>
    <definedName name="Abstufungsfeld">#REF!</definedName>
    <definedName name="Abt" localSheetId="12">#REF!</definedName>
    <definedName name="Abt" localSheetId="10">#REF!</definedName>
    <definedName name="Abt" localSheetId="11">#REF!</definedName>
    <definedName name="Abt" localSheetId="0">#REF!</definedName>
    <definedName name="Abt" localSheetId="1">#REF!</definedName>
    <definedName name="Abt" localSheetId="7">#REF!</definedName>
    <definedName name="Abt" localSheetId="6">#REF!</definedName>
    <definedName name="Abt" localSheetId="14">#REF!</definedName>
    <definedName name="Abt" localSheetId="4">#REF!</definedName>
    <definedName name="Abt" localSheetId="15">#REF!</definedName>
    <definedName name="Abt" localSheetId="13">#REF!</definedName>
    <definedName name="Abt">#REF!</definedName>
    <definedName name="Abt_CA" localSheetId="12">#REF!</definedName>
    <definedName name="Abt_CA" localSheetId="10">#REF!</definedName>
    <definedName name="Abt_CA" localSheetId="11">#REF!</definedName>
    <definedName name="Abt_CA" localSheetId="0">#REF!</definedName>
    <definedName name="Abt_CA" localSheetId="1">#REF!</definedName>
    <definedName name="Abt_CA" localSheetId="7">#REF!</definedName>
    <definedName name="Abt_CA" localSheetId="6">#REF!</definedName>
    <definedName name="Abt_CA" localSheetId="14">#REF!</definedName>
    <definedName name="Abt_CA" localSheetId="4">#REF!</definedName>
    <definedName name="Abt_CA" localSheetId="15">#REF!</definedName>
    <definedName name="Abt_CA" localSheetId="13">#REF!</definedName>
    <definedName name="Abt_CA">#REF!</definedName>
    <definedName name="Abt_LA" localSheetId="12">#REF!</definedName>
    <definedName name="Abt_LA" localSheetId="10">#REF!</definedName>
    <definedName name="Abt_LA" localSheetId="11">#REF!</definedName>
    <definedName name="Abt_LA" localSheetId="0">#REF!</definedName>
    <definedName name="Abt_LA" localSheetId="1">#REF!</definedName>
    <definedName name="Abt_LA" localSheetId="6">#REF!</definedName>
    <definedName name="Abt_LA" localSheetId="14">#REF!</definedName>
    <definedName name="Abt_LA" localSheetId="4">#REF!</definedName>
    <definedName name="Abt_LA" localSheetId="15">#REF!</definedName>
    <definedName name="Abt_LA" localSheetId="13">#REF!</definedName>
    <definedName name="Abt_LA">#REF!</definedName>
    <definedName name="AbtBez" localSheetId="12">#REF!</definedName>
    <definedName name="AbtBez" localSheetId="10">#REF!</definedName>
    <definedName name="AbtBez" localSheetId="11">#REF!</definedName>
    <definedName name="AbtBez" localSheetId="0">#REF!</definedName>
    <definedName name="AbtBez" localSheetId="1">#REF!</definedName>
    <definedName name="AbtBez" localSheetId="6">#REF!</definedName>
    <definedName name="AbtBez" localSheetId="14">#REF!</definedName>
    <definedName name="AbtBez" localSheetId="4">#REF!</definedName>
    <definedName name="AbtBez" localSheetId="15">#REF!</definedName>
    <definedName name="AbtBez" localSheetId="13">#REF!</definedName>
    <definedName name="AbtBez">#REF!</definedName>
    <definedName name="anzahl">'[5]PWT Planung - PWT plan'!$O$1077:$O$1096</definedName>
    <definedName name="Anzahl2">'[6]Berechnung'!$D$8:$D$18</definedName>
    <definedName name="asedfasd" localSheetId="7">#REF!</definedName>
    <definedName name="asedfasd">#REF!</definedName>
    <definedName name="AuditDatum">'[7]Eingabe'!$B$4</definedName>
    <definedName name="Auftrag_Nr.">'[7]Eingabe'!$B$3</definedName>
    <definedName name="Ausdruck" localSheetId="12">#REF!</definedName>
    <definedName name="Ausdruck" localSheetId="10">#REF!</definedName>
    <definedName name="Ausdruck" localSheetId="11">#REF!</definedName>
    <definedName name="Ausdruck" localSheetId="0">#REF!</definedName>
    <definedName name="Ausdruck" localSheetId="1">#REF!</definedName>
    <definedName name="Ausdruck" localSheetId="7">#REF!</definedName>
    <definedName name="Ausdruck" localSheetId="6">#REF!</definedName>
    <definedName name="Ausdruck" localSheetId="14">#REF!</definedName>
    <definedName name="Ausdruck" localSheetId="4">#REF!</definedName>
    <definedName name="Ausdruck" localSheetId="15">#REF!</definedName>
    <definedName name="Ausdruck" localSheetId="13">#REF!</definedName>
    <definedName name="Ausdruck">#REF!</definedName>
    <definedName name="Ausland" localSheetId="12">#REF!</definedName>
    <definedName name="Ausland" localSheetId="10">#REF!</definedName>
    <definedName name="Ausland" localSheetId="11">#REF!</definedName>
    <definedName name="Ausland" localSheetId="0">#REF!</definedName>
    <definedName name="Ausland" localSheetId="1">#REF!</definedName>
    <definedName name="Ausland" localSheetId="7">#REF!</definedName>
    <definedName name="Ausland" localSheetId="6">#REF!</definedName>
    <definedName name="Ausland" localSheetId="14">#REF!</definedName>
    <definedName name="Ausland" localSheetId="4">#REF!</definedName>
    <definedName name="Ausland" localSheetId="15">#REF!</definedName>
    <definedName name="Ausland" localSheetId="13">#REF!</definedName>
    <definedName name="Ausland">#REF!</definedName>
    <definedName name="Berichtsnummer" localSheetId="12">#REF!</definedName>
    <definedName name="Berichtsnummer" localSheetId="10">#REF!</definedName>
    <definedName name="Berichtsnummer" localSheetId="11">#REF!</definedName>
    <definedName name="Berichtsnummer" localSheetId="0">#REF!</definedName>
    <definedName name="Berichtsnummer" localSheetId="1">#REF!</definedName>
    <definedName name="Berichtsnummer" localSheetId="7">#REF!</definedName>
    <definedName name="Berichtsnummer" localSheetId="6">#REF!</definedName>
    <definedName name="Berichtsnummer" localSheetId="14">#REF!</definedName>
    <definedName name="Berichtsnummer" localSheetId="4">#REF!</definedName>
    <definedName name="Berichtsnummer" localSheetId="15">#REF!</definedName>
    <definedName name="Berichtsnummer" localSheetId="13">#REF!</definedName>
    <definedName name="Berichtsnummer">#REF!</definedName>
    <definedName name="Besuchsdatum" localSheetId="12">#REF!</definedName>
    <definedName name="Besuchsdatum" localSheetId="10">#REF!</definedName>
    <definedName name="Besuchsdatum" localSheetId="11">#REF!</definedName>
    <definedName name="Besuchsdatum" localSheetId="0">#REF!</definedName>
    <definedName name="Besuchsdatum" localSheetId="1">#REF!</definedName>
    <definedName name="Besuchsdatum" localSheetId="7">#REF!</definedName>
    <definedName name="Besuchsdatum" localSheetId="6">#REF!</definedName>
    <definedName name="Besuchsdatum" localSheetId="14">#REF!</definedName>
    <definedName name="Besuchsdatum" localSheetId="4">#REF!</definedName>
    <definedName name="Besuchsdatum" localSheetId="15">#REF!</definedName>
    <definedName name="Besuchsdatum" localSheetId="13">#REF!</definedName>
    <definedName name="Besuchsdatum">#REF!</definedName>
    <definedName name="Bewertung">'[9]Restschmutz deu'!$K$41:$K$42</definedName>
    <definedName name="Block1" localSheetId="12">#REF!,#REF!,#REF!,#REF!,#REF!,#REF!</definedName>
    <definedName name="Block1" localSheetId="10">#REF!,#REF!,#REF!,#REF!,#REF!,#REF!</definedName>
    <definedName name="Block1" localSheetId="11">#REF!,#REF!,#REF!,#REF!,#REF!,#REF!</definedName>
    <definedName name="Block1" localSheetId="0">#REF!,#REF!,#REF!,#REF!,#REF!,#REF!</definedName>
    <definedName name="Block1" localSheetId="1">#REF!,#REF!,#REF!,#REF!,#REF!,#REF!</definedName>
    <definedName name="Block1" localSheetId="7">#REF!,#REF!,#REF!,#REF!,#REF!,#REF!</definedName>
    <definedName name="Block1" localSheetId="6">#REF!,#REF!,#REF!,#REF!,#REF!,#REF!</definedName>
    <definedName name="Block1" localSheetId="14">#REF!,#REF!,#REF!,#REF!,#REF!,#REF!</definedName>
    <definedName name="Block1" localSheetId="4">#REF!,#REF!,#REF!,#REF!,#REF!,#REF!</definedName>
    <definedName name="Block1" localSheetId="15">#REF!,#REF!,#REF!,#REF!,#REF!,#REF!</definedName>
    <definedName name="Block1" localSheetId="13">#REF!,#REF!,#REF!,#REF!,#REF!,#REF!</definedName>
    <definedName name="Block1">#REF!,#REF!,#REF!,#REF!,#REF!,#REF!</definedName>
    <definedName name="Block2" localSheetId="12">#REF!,#REF!,#REF!,#REF!,#REF!,#REF!</definedName>
    <definedName name="Block2" localSheetId="10">#REF!,#REF!,#REF!,#REF!,#REF!,#REF!</definedName>
    <definedName name="Block2" localSheetId="11">#REF!,#REF!,#REF!,#REF!,#REF!,#REF!</definedName>
    <definedName name="Block2" localSheetId="0">#REF!,#REF!,#REF!,#REF!,#REF!,#REF!</definedName>
    <definedName name="Block2" localSheetId="1">#REF!,#REF!,#REF!,#REF!,#REF!,#REF!</definedName>
    <definedName name="Block2" localSheetId="7">#REF!,#REF!,#REF!,#REF!,#REF!,#REF!</definedName>
    <definedName name="Block2" localSheetId="6">#REF!,#REF!,#REF!,#REF!,#REF!,#REF!</definedName>
    <definedName name="Block2" localSheetId="14">#REF!,#REF!,#REF!,#REF!,#REF!,#REF!</definedName>
    <definedName name="Block2" localSheetId="4">#REF!,#REF!,#REF!,#REF!,#REF!,#REF!</definedName>
    <definedName name="Block2" localSheetId="15">#REF!,#REF!,#REF!,#REF!,#REF!,#REF!</definedName>
    <definedName name="Block2" localSheetId="13">#REF!,#REF!,#REF!,#REF!,#REF!,#REF!</definedName>
    <definedName name="Block2">#REF!,#REF!,#REF!,#REF!,#REF!,#REF!</definedName>
    <definedName name="Block3" localSheetId="12">#REF!,#REF!,#REF!,#REF!,#REF!,#REF!</definedName>
    <definedName name="Block3" localSheetId="10">#REF!,#REF!,#REF!,#REF!,#REF!,#REF!</definedName>
    <definedName name="Block3" localSheetId="11">#REF!,#REF!,#REF!,#REF!,#REF!,#REF!</definedName>
    <definedName name="Block3" localSheetId="0">#REF!,#REF!,#REF!,#REF!,#REF!,#REF!</definedName>
    <definedName name="Block3" localSheetId="1">#REF!,#REF!,#REF!,#REF!,#REF!,#REF!</definedName>
    <definedName name="Block3" localSheetId="7">#REF!,#REF!,#REF!,#REF!,#REF!,#REF!</definedName>
    <definedName name="Block3" localSheetId="6">#REF!,#REF!,#REF!,#REF!,#REF!,#REF!</definedName>
    <definedName name="Block3" localSheetId="14">#REF!,#REF!,#REF!,#REF!,#REF!,#REF!</definedName>
    <definedName name="Block3" localSheetId="4">#REF!,#REF!,#REF!,#REF!,#REF!,#REF!</definedName>
    <definedName name="Block3" localSheetId="15">#REF!,#REF!,#REF!,#REF!,#REF!,#REF!</definedName>
    <definedName name="Block3" localSheetId="13">#REF!,#REF!,#REF!,#REF!,#REF!,#REF!</definedName>
    <definedName name="Block3">#REF!,#REF!,#REF!,#REF!,#REF!,#REF!</definedName>
    <definedName name="Block4" localSheetId="12">#REF!,#REF!,#REF!,#REF!,#REF!,#REF!</definedName>
    <definedName name="Block4" localSheetId="10">#REF!,#REF!,#REF!,#REF!,#REF!,#REF!</definedName>
    <definedName name="Block4" localSheetId="11">#REF!,#REF!,#REF!,#REF!,#REF!,#REF!</definedName>
    <definedName name="Block4" localSheetId="0">#REF!,#REF!,#REF!,#REF!,#REF!,#REF!</definedName>
    <definedName name="Block4" localSheetId="1">#REF!,#REF!,#REF!,#REF!,#REF!,#REF!</definedName>
    <definedName name="Block4" localSheetId="6">#REF!,#REF!,#REF!,#REF!,#REF!,#REF!</definedName>
    <definedName name="Block4" localSheetId="14">#REF!,#REF!,#REF!,#REF!,#REF!,#REF!</definedName>
    <definedName name="Block4" localSheetId="4">#REF!,#REF!,#REF!,#REF!,#REF!,#REF!</definedName>
    <definedName name="Block4" localSheetId="15">#REF!,#REF!,#REF!,#REF!,#REF!,#REF!</definedName>
    <definedName name="Block4" localSheetId="13">#REF!,#REF!,#REF!,#REF!,#REF!,#REF!</definedName>
    <definedName name="Block4">#REF!,#REF!,#REF!,#REF!,#REF!,#REF!</definedName>
    <definedName name="Block5" localSheetId="12">#REF!,#REF!,#REF!,#REF!,#REF!,#REF!</definedName>
    <definedName name="Block5" localSheetId="10">#REF!,#REF!,#REF!,#REF!,#REF!,#REF!</definedName>
    <definedName name="Block5" localSheetId="11">#REF!,#REF!,#REF!,#REF!,#REF!,#REF!</definedName>
    <definedName name="Block5" localSheetId="0">#REF!,#REF!,#REF!,#REF!,#REF!,#REF!</definedName>
    <definedName name="Block5" localSheetId="1">#REF!,#REF!,#REF!,#REF!,#REF!,#REF!</definedName>
    <definedName name="Block5" localSheetId="6">#REF!,#REF!,#REF!,#REF!,#REF!,#REF!</definedName>
    <definedName name="Block5" localSheetId="14">#REF!,#REF!,#REF!,#REF!,#REF!,#REF!</definedName>
    <definedName name="Block5" localSheetId="4">#REF!,#REF!,#REF!,#REF!,#REF!,#REF!</definedName>
    <definedName name="Block5" localSheetId="15">#REF!,#REF!,#REF!,#REF!,#REF!,#REF!</definedName>
    <definedName name="Block5" localSheetId="13">#REF!,#REF!,#REF!,#REF!,#REF!,#REF!</definedName>
    <definedName name="Block5">#REF!,#REF!,#REF!,#REF!,#REF!,#REF!</definedName>
    <definedName name="Block6" localSheetId="12">#REF!,#REF!,#REF!,#REF!,#REF!,#REF!,#REF!</definedName>
    <definedName name="Block6" localSheetId="10">#REF!,#REF!,#REF!,#REF!,#REF!,#REF!,#REF!</definedName>
    <definedName name="Block6" localSheetId="11">#REF!,#REF!,#REF!,#REF!,#REF!,#REF!,#REF!</definedName>
    <definedName name="Block6" localSheetId="0">#REF!,#REF!,#REF!,#REF!,#REF!,#REF!,#REF!</definedName>
    <definedName name="Block6" localSheetId="1">#REF!,#REF!,#REF!,#REF!,#REF!,#REF!,#REF!</definedName>
    <definedName name="Block6" localSheetId="7">#REF!,#REF!,#REF!,#REF!,#REF!,#REF!,#REF!</definedName>
    <definedName name="Block6" localSheetId="6">#REF!,#REF!,#REF!,#REF!,#REF!,#REF!,#REF!</definedName>
    <definedName name="Block6" localSheetId="14">#REF!,#REF!,#REF!,#REF!,#REF!,#REF!,#REF!</definedName>
    <definedName name="Block6" localSheetId="4">#REF!,#REF!,#REF!,#REF!,#REF!,#REF!,#REF!</definedName>
    <definedName name="Block6" localSheetId="15">#REF!,#REF!,#REF!,#REF!,#REF!,#REF!,#REF!</definedName>
    <definedName name="Block6" localSheetId="13">#REF!,#REF!,#REF!,#REF!,#REF!,#REF!,#REF!</definedName>
    <definedName name="Block6">#REF!,#REF!,#REF!,#REF!,#REF!,#REF!,#REF!</definedName>
    <definedName name="Block7" localSheetId="12">#REF!,#REF!,#REF!,#REF!,#REF!,#REF!</definedName>
    <definedName name="Block7" localSheetId="10">#REF!,#REF!,#REF!,#REF!,#REF!,#REF!</definedName>
    <definedName name="Block7" localSheetId="11">#REF!,#REF!,#REF!,#REF!,#REF!,#REF!</definedName>
    <definedName name="Block7" localSheetId="0">#REF!,#REF!,#REF!,#REF!,#REF!,#REF!</definedName>
    <definedName name="Block7" localSheetId="1">#REF!,#REF!,#REF!,#REF!,#REF!,#REF!</definedName>
    <definedName name="Block7" localSheetId="7">#REF!,#REF!,#REF!,#REF!,#REF!,#REF!</definedName>
    <definedName name="Block7" localSheetId="6">#REF!,#REF!,#REF!,#REF!,#REF!,#REF!</definedName>
    <definedName name="Block7" localSheetId="14">#REF!,#REF!,#REF!,#REF!,#REF!,#REF!</definedName>
    <definedName name="Block7" localSheetId="4">#REF!,#REF!,#REF!,#REF!,#REF!,#REF!</definedName>
    <definedName name="Block7" localSheetId="15">#REF!,#REF!,#REF!,#REF!,#REF!,#REF!</definedName>
    <definedName name="Block7" localSheetId="13">#REF!,#REF!,#REF!,#REF!,#REF!,#REF!</definedName>
    <definedName name="Block7">#REF!,#REF!,#REF!,#REF!,#REF!,#REF!</definedName>
    <definedName name="CoAuditor" localSheetId="12">#REF!</definedName>
    <definedName name="CoAuditor" localSheetId="10">#REF!</definedName>
    <definedName name="CoAuditor" localSheetId="11">#REF!</definedName>
    <definedName name="CoAuditor" localSheetId="0">#REF!</definedName>
    <definedName name="CoAuditor" localSheetId="1">#REF!</definedName>
    <definedName name="CoAuditor" localSheetId="7">#REF!</definedName>
    <definedName name="CoAuditor" localSheetId="6">#REF!</definedName>
    <definedName name="CoAuditor" localSheetId="14">#REF!</definedName>
    <definedName name="CoAuditor" localSheetId="4">#REF!</definedName>
    <definedName name="CoAuditor" localSheetId="15">#REF!</definedName>
    <definedName name="CoAuditor" localSheetId="13">#REF!</definedName>
    <definedName name="CoAuditor">#REF!</definedName>
    <definedName name="days">'[10]Listen'!$A$2:$A$62</definedName>
    <definedName name="_xlnm.Print_Area" localSheetId="12">'Absicherung besondere Merkmale'!$A$1:$BJ$28</definedName>
    <definedName name="_xlnm.Print_Area" localSheetId="9">'Anlage 4 PPF-Bewertung'!$A$1:$AN$149</definedName>
    <definedName name="_xlnm.Print_Area" localSheetId="10">'Anlage 5 Deckblatt Software 1'!$A$1:$AN$85</definedName>
    <definedName name="_xlnm.Print_Area" localSheetId="11">'Anlage 5 Deckblatt Software 2'!$A$1:$AN$55</definedName>
    <definedName name="_xlnm.Print_Area" localSheetId="2">'Deckblatt'!$A$1:$AN$45</definedName>
    <definedName name="_xlnm.Print_Area" localSheetId="0">'INFO'!$A$1:$AP$32</definedName>
    <definedName name="_xlnm.Print_Area" localSheetId="1">'PPF-Abstimmung'!$A$1:$AP$34</definedName>
    <definedName name="_xlnm.Print_Area" localSheetId="7">'Produktbez. Nachweise'!$A$1:$AV$107</definedName>
    <definedName name="_xlnm.Print_Area" localSheetId="6">'Produktionslenkungsplan'!$A$1:$BS$23</definedName>
    <definedName name="_xlnm.Print_Area" localSheetId="5">'Prozessablaufplan'!$A$1:$AN$50</definedName>
    <definedName name="_xlnm.Print_Area" localSheetId="8">'Prozessbez. Nachweise'!$A$1:$AN$41</definedName>
    <definedName name="_xlnm.Print_Area" localSheetId="14">'Prüfmittelliste'!$A$1:$BJ$25</definedName>
    <definedName name="_xlnm.Print_Area" localSheetId="3">'Selbstb. Produkt'!$A$1:$AN$32</definedName>
    <definedName name="_xlnm.Print_Area" localSheetId="4">'Selbstb. Prozess'!$A$1:$AN$36</definedName>
    <definedName name="_xlnm.Print_Area" localSheetId="15">'Teilelebenslauf'!$A$1:$BJ$24</definedName>
    <definedName name="_xlnm.Print_Area" localSheetId="13">'Werkzeugliste'!$A$1:$BJ$25</definedName>
    <definedName name="DUNS_Nr" localSheetId="12">#REF!</definedName>
    <definedName name="DUNS_Nr" localSheetId="10">#REF!</definedName>
    <definedName name="DUNS_Nr" localSheetId="11">#REF!</definedName>
    <definedName name="DUNS_Nr" localSheetId="0">#REF!</definedName>
    <definedName name="DUNS_Nr" localSheetId="1">#REF!</definedName>
    <definedName name="DUNS_Nr" localSheetId="7">#REF!</definedName>
    <definedName name="DUNS_Nr" localSheetId="6">#REF!</definedName>
    <definedName name="DUNS_Nr" localSheetId="14">#REF!</definedName>
    <definedName name="DUNS_Nr" localSheetId="4">#REF!</definedName>
    <definedName name="DUNS_Nr" localSheetId="15">#REF!</definedName>
    <definedName name="DUNS_Nr" localSheetId="13">#REF!</definedName>
    <definedName name="DUNS_Nr">#REF!</definedName>
    <definedName name="ED_2" localSheetId="12">#REF!</definedName>
    <definedName name="ED_2" localSheetId="10">#REF!</definedName>
    <definedName name="ED_2" localSheetId="11">#REF!</definedName>
    <definedName name="ED_2" localSheetId="0">#REF!</definedName>
    <definedName name="ED_2" localSheetId="1">#REF!</definedName>
    <definedName name="ED_2" localSheetId="7">#REF!</definedName>
    <definedName name="ED_2" localSheetId="6">#REF!</definedName>
    <definedName name="ED_2" localSheetId="14">#REF!</definedName>
    <definedName name="ED_2" localSheetId="4">#REF!</definedName>
    <definedName name="ED_2" localSheetId="15">#REF!</definedName>
    <definedName name="ED_2" localSheetId="13">#REF!</definedName>
    <definedName name="ED_2">#REF!</definedName>
    <definedName name="ED_3" localSheetId="12">#REF!</definedName>
    <definedName name="ED_3" localSheetId="10">#REF!</definedName>
    <definedName name="ED_3" localSheetId="11">#REF!</definedName>
    <definedName name="ED_3" localSheetId="0">#REF!</definedName>
    <definedName name="ED_3" localSheetId="1">#REF!</definedName>
    <definedName name="ED_3" localSheetId="7">#REF!</definedName>
    <definedName name="ED_3" localSheetId="6">#REF!</definedName>
    <definedName name="ED_3" localSheetId="14">#REF!</definedName>
    <definedName name="ED_3" localSheetId="4">#REF!</definedName>
    <definedName name="ED_3" localSheetId="15">#REF!</definedName>
    <definedName name="ED_3" localSheetId="13">#REF!</definedName>
    <definedName name="ED_3">#REF!</definedName>
    <definedName name="ED_4" localSheetId="12">#REF!</definedName>
    <definedName name="ED_4" localSheetId="10">#REF!</definedName>
    <definedName name="ED_4" localSheetId="11">#REF!</definedName>
    <definedName name="ED_4" localSheetId="0">#REF!</definedName>
    <definedName name="ED_4" localSheetId="1">#REF!</definedName>
    <definedName name="ED_4" localSheetId="6">#REF!</definedName>
    <definedName name="ED_4" localSheetId="14">#REF!</definedName>
    <definedName name="ED_4" localSheetId="4">#REF!</definedName>
    <definedName name="ED_4" localSheetId="15">#REF!</definedName>
    <definedName name="ED_4" localSheetId="13">#REF!</definedName>
    <definedName name="ED_4">#REF!</definedName>
    <definedName name="ED_5" localSheetId="12">#REF!</definedName>
    <definedName name="ED_5" localSheetId="10">#REF!</definedName>
    <definedName name="ED_5" localSheetId="11">#REF!</definedName>
    <definedName name="ED_5" localSheetId="0">#REF!</definedName>
    <definedName name="ED_5" localSheetId="1">#REF!</definedName>
    <definedName name="ED_5" localSheetId="6">#REF!</definedName>
    <definedName name="ED_5" localSheetId="14">#REF!</definedName>
    <definedName name="ED_5" localSheetId="4">#REF!</definedName>
    <definedName name="ED_5" localSheetId="15">#REF!</definedName>
    <definedName name="ED_5" localSheetId="13">#REF!</definedName>
    <definedName name="ED_5">#REF!</definedName>
    <definedName name="ED_6" localSheetId="12">#REF!</definedName>
    <definedName name="ED_6" localSheetId="10">#REF!</definedName>
    <definedName name="ED_6" localSheetId="11">#REF!</definedName>
    <definedName name="ED_6" localSheetId="0">#REF!</definedName>
    <definedName name="ED_6" localSheetId="1">#REF!</definedName>
    <definedName name="ED_6" localSheetId="6">#REF!</definedName>
    <definedName name="ED_6" localSheetId="14">#REF!</definedName>
    <definedName name="ED_6" localSheetId="4">#REF!</definedName>
    <definedName name="ED_6" localSheetId="15">#REF!</definedName>
    <definedName name="ED_6" localSheetId="13">#REF!</definedName>
    <definedName name="ED_6">#REF!</definedName>
    <definedName name="ede" localSheetId="12">#REF!</definedName>
    <definedName name="ede" localSheetId="10">#REF!</definedName>
    <definedName name="ede" localSheetId="11">#REF!</definedName>
    <definedName name="ede" localSheetId="0">#REF!</definedName>
    <definedName name="ede" localSheetId="1">#REF!</definedName>
    <definedName name="ede" localSheetId="6">#REF!</definedName>
    <definedName name="ede" localSheetId="14">#REF!</definedName>
    <definedName name="ede" localSheetId="4">#REF!</definedName>
    <definedName name="ede" localSheetId="15">#REF!</definedName>
    <definedName name="ede" localSheetId="13">#REF!</definedName>
    <definedName name="ede">#REF!</definedName>
    <definedName name="EES" localSheetId="12">#REF!,#REF!</definedName>
    <definedName name="EES" localSheetId="10">#REF!,#REF!</definedName>
    <definedName name="EES" localSheetId="11">#REF!,#REF!</definedName>
    <definedName name="EES" localSheetId="0">#REF!,#REF!</definedName>
    <definedName name="EES" localSheetId="1">#REF!,#REF!</definedName>
    <definedName name="EES" localSheetId="7">#REF!,#REF!</definedName>
    <definedName name="EES" localSheetId="6">#REF!,#REF!</definedName>
    <definedName name="EES" localSheetId="14">#REF!,#REF!</definedName>
    <definedName name="EES" localSheetId="4">#REF!,#REF!</definedName>
    <definedName name="EES" localSheetId="15">#REF!,#REF!</definedName>
    <definedName name="EES" localSheetId="13">#REF!,#REF!</definedName>
    <definedName name="EES">#REF!,#REF!</definedName>
    <definedName name="EGES" localSheetId="12">#REF!</definedName>
    <definedName name="EGES" localSheetId="10">#REF!</definedName>
    <definedName name="EGES" localSheetId="11">#REF!</definedName>
    <definedName name="EGES" localSheetId="0">#REF!</definedName>
    <definedName name="EGES" localSheetId="1">#REF!</definedName>
    <definedName name="EGES" localSheetId="7">#REF!</definedName>
    <definedName name="EGES" localSheetId="6">#REF!</definedName>
    <definedName name="EGES" localSheetId="14">#REF!</definedName>
    <definedName name="EGES" localSheetId="4">#REF!</definedName>
    <definedName name="EGES" localSheetId="15">#REF!</definedName>
    <definedName name="EGES" localSheetId="13">#REF!</definedName>
    <definedName name="EGES">#REF!</definedName>
    <definedName name="ek" localSheetId="12">#REF!</definedName>
    <definedName name="ek" localSheetId="10">#REF!</definedName>
    <definedName name="ek" localSheetId="11">#REF!</definedName>
    <definedName name="ek" localSheetId="0">#REF!</definedName>
    <definedName name="ek" localSheetId="1">#REF!</definedName>
    <definedName name="ek" localSheetId="7">#REF!</definedName>
    <definedName name="ek" localSheetId="6">#REF!</definedName>
    <definedName name="ek" localSheetId="14">#REF!</definedName>
    <definedName name="ek" localSheetId="4">#REF!</definedName>
    <definedName name="ek" localSheetId="15">#REF!</definedName>
    <definedName name="ek" localSheetId="13">#REF!</definedName>
    <definedName name="ek">#REF!</definedName>
    <definedName name="Element5" localSheetId="12">#REF!</definedName>
    <definedName name="Element5" localSheetId="10">#REF!</definedName>
    <definedName name="Element5" localSheetId="11">#REF!</definedName>
    <definedName name="Element5" localSheetId="0">#REF!</definedName>
    <definedName name="Element5" localSheetId="1">#REF!</definedName>
    <definedName name="Element5" localSheetId="7">#REF!</definedName>
    <definedName name="Element5" localSheetId="6">#REF!</definedName>
    <definedName name="Element5" localSheetId="14">#REF!</definedName>
    <definedName name="Element5" localSheetId="4">#REF!</definedName>
    <definedName name="Element5" localSheetId="15">#REF!</definedName>
    <definedName name="Element5" localSheetId="13">#REF!</definedName>
    <definedName name="Element5">#REF!</definedName>
    <definedName name="element6">'[2]Tabellen'!$C$21:$AB$26</definedName>
    <definedName name="element7" localSheetId="12">#REF!</definedName>
    <definedName name="element7" localSheetId="10">#REF!</definedName>
    <definedName name="element7" localSheetId="11">#REF!</definedName>
    <definedName name="element7" localSheetId="0">#REF!</definedName>
    <definedName name="element7" localSheetId="1">#REF!</definedName>
    <definedName name="element7" localSheetId="7">#REF!</definedName>
    <definedName name="element7" localSheetId="6">#REF!</definedName>
    <definedName name="element7" localSheetId="14">#REF!</definedName>
    <definedName name="element7" localSheetId="4">#REF!</definedName>
    <definedName name="element7" localSheetId="15">#REF!</definedName>
    <definedName name="element7" localSheetId="13">#REF!</definedName>
    <definedName name="element7">#REF!</definedName>
    <definedName name="elementp3">'[12]Bewertungsmatrix'!$T$14:$X$14,'[12]Bewertungsmatrix'!$E$14:$I$14</definedName>
    <definedName name="elm" localSheetId="12">#REF!</definedName>
    <definedName name="elm" localSheetId="10">#REF!</definedName>
    <definedName name="elm" localSheetId="11">#REF!</definedName>
    <definedName name="elm" localSheetId="0">#REF!</definedName>
    <definedName name="elm" localSheetId="1">#REF!</definedName>
    <definedName name="elm" localSheetId="7">#REF!</definedName>
    <definedName name="elm" localSheetId="6">#REF!</definedName>
    <definedName name="elm" localSheetId="14">#REF!</definedName>
    <definedName name="elm" localSheetId="4">#REF!</definedName>
    <definedName name="elm" localSheetId="15">#REF!</definedName>
    <definedName name="elm" localSheetId="13">#REF!</definedName>
    <definedName name="elm">#REF!</definedName>
    <definedName name="EP" localSheetId="12">#REF!</definedName>
    <definedName name="EP" localSheetId="10">#REF!</definedName>
    <definedName name="EP" localSheetId="11">#REF!</definedName>
    <definedName name="EP" localSheetId="0">#REF!</definedName>
    <definedName name="EP" localSheetId="1">#REF!</definedName>
    <definedName name="EP" localSheetId="7">#REF!</definedName>
    <definedName name="EP" localSheetId="6">#REF!</definedName>
    <definedName name="EP" localSheetId="14">#REF!</definedName>
    <definedName name="EP" localSheetId="4">#REF!</definedName>
    <definedName name="EP" localSheetId="15">#REF!</definedName>
    <definedName name="EP" localSheetId="13">#REF!</definedName>
    <definedName name="EP">#REF!</definedName>
    <definedName name="Ep_2" localSheetId="12">#REF!</definedName>
    <definedName name="Ep_2" localSheetId="10">#REF!</definedName>
    <definedName name="Ep_2" localSheetId="11">#REF!</definedName>
    <definedName name="Ep_2" localSheetId="0">#REF!</definedName>
    <definedName name="Ep_2" localSheetId="1">#REF!</definedName>
    <definedName name="Ep_2" localSheetId="7">#REF!</definedName>
    <definedName name="Ep_2" localSheetId="6">#REF!</definedName>
    <definedName name="Ep_2" localSheetId="14">#REF!</definedName>
    <definedName name="Ep_2" localSheetId="4">#REF!</definedName>
    <definedName name="Ep_2" localSheetId="15">#REF!</definedName>
    <definedName name="Ep_2" localSheetId="13">#REF!</definedName>
    <definedName name="Ep_2">#REF!</definedName>
    <definedName name="Ep_3" localSheetId="12">#REF!</definedName>
    <definedName name="Ep_3" localSheetId="10">#REF!</definedName>
    <definedName name="Ep_3" localSheetId="11">#REF!</definedName>
    <definedName name="Ep_3" localSheetId="0">#REF!</definedName>
    <definedName name="Ep_3" localSheetId="1">#REF!</definedName>
    <definedName name="Ep_3" localSheetId="7">#REF!</definedName>
    <definedName name="Ep_3" localSheetId="6">#REF!</definedName>
    <definedName name="Ep_3" localSheetId="14">#REF!</definedName>
    <definedName name="Ep_3" localSheetId="4">#REF!</definedName>
    <definedName name="Ep_3" localSheetId="15">#REF!</definedName>
    <definedName name="Ep_3" localSheetId="13">#REF!</definedName>
    <definedName name="Ep_3">#REF!</definedName>
    <definedName name="Ep_4" localSheetId="12">#REF!</definedName>
    <definedName name="Ep_4" localSheetId="10">#REF!</definedName>
    <definedName name="Ep_4" localSheetId="11">#REF!</definedName>
    <definedName name="Ep_4" localSheetId="0">#REF!</definedName>
    <definedName name="Ep_4" localSheetId="1">#REF!</definedName>
    <definedName name="Ep_4" localSheetId="7">#REF!</definedName>
    <definedName name="Ep_4" localSheetId="6">#REF!</definedName>
    <definedName name="Ep_4" localSheetId="14">#REF!</definedName>
    <definedName name="Ep_4" localSheetId="4">#REF!</definedName>
    <definedName name="Ep_4" localSheetId="15">#REF!</definedName>
    <definedName name="Ep_4" localSheetId="13">#REF!</definedName>
    <definedName name="Ep_4">#REF!</definedName>
    <definedName name="Ep_5" localSheetId="12">#REF!</definedName>
    <definedName name="Ep_5" localSheetId="10">#REF!</definedName>
    <definedName name="Ep_5" localSheetId="11">#REF!</definedName>
    <definedName name="Ep_5" localSheetId="0">#REF!</definedName>
    <definedName name="Ep_5" localSheetId="1">#REF!</definedName>
    <definedName name="Ep_5" localSheetId="6">#REF!</definedName>
    <definedName name="Ep_5" localSheetId="14">#REF!</definedName>
    <definedName name="Ep_5" localSheetId="4">#REF!</definedName>
    <definedName name="Ep_5" localSheetId="15">#REF!</definedName>
    <definedName name="Ep_5" localSheetId="13">#REF!</definedName>
    <definedName name="Ep_5">#REF!</definedName>
    <definedName name="Ep_6" localSheetId="12">#REF!</definedName>
    <definedName name="Ep_6" localSheetId="10">#REF!</definedName>
    <definedName name="Ep_6" localSheetId="11">#REF!</definedName>
    <definedName name="Ep_6" localSheetId="0">#REF!</definedName>
    <definedName name="Ep_6" localSheetId="1">#REF!</definedName>
    <definedName name="Ep_6" localSheetId="6">#REF!</definedName>
    <definedName name="Ep_6" localSheetId="14">#REF!</definedName>
    <definedName name="Ep_6" localSheetId="4">#REF!</definedName>
    <definedName name="Ep_6" localSheetId="15">#REF!</definedName>
    <definedName name="Ep_6" localSheetId="13">#REF!</definedName>
    <definedName name="Ep_6">#REF!</definedName>
    <definedName name="epdp" localSheetId="12">#REF!</definedName>
    <definedName name="epdp" localSheetId="10">#REF!</definedName>
    <definedName name="epdp" localSheetId="11">#REF!</definedName>
    <definedName name="epdp" localSheetId="0">#REF!</definedName>
    <definedName name="epdp" localSheetId="1">#REF!</definedName>
    <definedName name="epdp" localSheetId="6">#REF!</definedName>
    <definedName name="epdp" localSheetId="14">#REF!</definedName>
    <definedName name="epdp" localSheetId="4">#REF!</definedName>
    <definedName name="epdp" localSheetId="15">#REF!</definedName>
    <definedName name="epdp" localSheetId="13">#REF!</definedName>
    <definedName name="epdp">#REF!</definedName>
    <definedName name="epdr" localSheetId="12">#REF!</definedName>
    <definedName name="epdr" localSheetId="10">#REF!</definedName>
    <definedName name="epdr" localSheetId="11">#REF!</definedName>
    <definedName name="epdr" localSheetId="0">#REF!</definedName>
    <definedName name="epdr" localSheetId="1">#REF!</definedName>
    <definedName name="epdr" localSheetId="6">#REF!</definedName>
    <definedName name="epdr" localSheetId="14">#REF!</definedName>
    <definedName name="epdr" localSheetId="4">#REF!</definedName>
    <definedName name="epdr" localSheetId="15">#REF!</definedName>
    <definedName name="epdr" localSheetId="13">#REF!</definedName>
    <definedName name="epdr">#REF!</definedName>
    <definedName name="epe" localSheetId="12">#REF!</definedName>
    <definedName name="epe" localSheetId="10">#REF!</definedName>
    <definedName name="epe" localSheetId="11">#REF!</definedName>
    <definedName name="epe" localSheetId="0">#REF!</definedName>
    <definedName name="epe" localSheetId="1">#REF!</definedName>
    <definedName name="epe" localSheetId="6">#REF!</definedName>
    <definedName name="epe" localSheetId="14">#REF!</definedName>
    <definedName name="epe" localSheetId="4">#REF!</definedName>
    <definedName name="epe" localSheetId="15">#REF!</definedName>
    <definedName name="epe" localSheetId="13">#REF!</definedName>
    <definedName name="epe">#REF!</definedName>
    <definedName name="epg" localSheetId="12">#REF!</definedName>
    <definedName name="epg" localSheetId="10">#REF!</definedName>
    <definedName name="epg" localSheetId="11">#REF!</definedName>
    <definedName name="epg" localSheetId="0">#REF!</definedName>
    <definedName name="epg" localSheetId="1">#REF!</definedName>
    <definedName name="epg" localSheetId="6">#REF!</definedName>
    <definedName name="epg" localSheetId="14">#REF!</definedName>
    <definedName name="epg" localSheetId="4">#REF!</definedName>
    <definedName name="epg" localSheetId="15">#REF!</definedName>
    <definedName name="epg" localSheetId="13">#REF!</definedName>
    <definedName name="epg">#REF!</definedName>
    <definedName name="epm" localSheetId="12">#REF!</definedName>
    <definedName name="epm" localSheetId="10">#REF!</definedName>
    <definedName name="epm" localSheetId="11">#REF!</definedName>
    <definedName name="epm" localSheetId="0">#REF!</definedName>
    <definedName name="epm" localSheetId="1">#REF!</definedName>
    <definedName name="epm" localSheetId="6">#REF!</definedName>
    <definedName name="epm" localSheetId="14">#REF!</definedName>
    <definedName name="epm" localSheetId="4">#REF!</definedName>
    <definedName name="epm" localSheetId="15">#REF!</definedName>
    <definedName name="epm" localSheetId="13">#REF!</definedName>
    <definedName name="epm">#REF!</definedName>
    <definedName name="epp" localSheetId="12">#REF!</definedName>
    <definedName name="epp" localSheetId="10">#REF!</definedName>
    <definedName name="epp" localSheetId="11">#REF!</definedName>
    <definedName name="epp" localSheetId="0">#REF!</definedName>
    <definedName name="epp" localSheetId="1">#REF!</definedName>
    <definedName name="epp" localSheetId="6">#REF!</definedName>
    <definedName name="epp" localSheetId="14">#REF!</definedName>
    <definedName name="epp" localSheetId="4">#REF!</definedName>
    <definedName name="epp" localSheetId="15">#REF!</definedName>
    <definedName name="epp" localSheetId="13">#REF!</definedName>
    <definedName name="epp">#REF!</definedName>
    <definedName name="epr" localSheetId="12">#REF!</definedName>
    <definedName name="epr" localSheetId="10">#REF!</definedName>
    <definedName name="epr" localSheetId="11">#REF!</definedName>
    <definedName name="epr" localSheetId="0">#REF!</definedName>
    <definedName name="epr" localSheetId="1">#REF!</definedName>
    <definedName name="epr" localSheetId="6">#REF!</definedName>
    <definedName name="epr" localSheetId="14">#REF!</definedName>
    <definedName name="epr" localSheetId="4">#REF!</definedName>
    <definedName name="epr" localSheetId="15">#REF!</definedName>
    <definedName name="epr" localSheetId="13">#REF!</definedName>
    <definedName name="epr">#REF!</definedName>
    <definedName name="epzp" localSheetId="12">#REF!</definedName>
    <definedName name="epzp" localSheetId="10">#REF!</definedName>
    <definedName name="epzp" localSheetId="11">#REF!</definedName>
    <definedName name="epzp" localSheetId="0">#REF!</definedName>
    <definedName name="epzp" localSheetId="1">#REF!</definedName>
    <definedName name="epzp" localSheetId="6">#REF!</definedName>
    <definedName name="epzp" localSheetId="14">#REF!</definedName>
    <definedName name="epzp" localSheetId="4">#REF!</definedName>
    <definedName name="epzp" localSheetId="15">#REF!</definedName>
    <definedName name="epzp" localSheetId="13">#REF!</definedName>
    <definedName name="epzp">#REF!</definedName>
    <definedName name="epzr" localSheetId="12">#REF!</definedName>
    <definedName name="epzr" localSheetId="10">#REF!</definedName>
    <definedName name="epzr" localSheetId="11">#REF!</definedName>
    <definedName name="epzr" localSheetId="0">#REF!</definedName>
    <definedName name="epzr" localSheetId="1">#REF!</definedName>
    <definedName name="epzr" localSheetId="6">#REF!</definedName>
    <definedName name="epzr" localSheetId="14">#REF!</definedName>
    <definedName name="epzr" localSheetId="4">#REF!</definedName>
    <definedName name="epzr" localSheetId="15">#REF!</definedName>
    <definedName name="epzr" localSheetId="13">#REF!</definedName>
    <definedName name="epzr">#REF!</definedName>
    <definedName name="EQF" localSheetId="10">#REF!</definedName>
    <definedName name="EQF" localSheetId="11">#REF!</definedName>
    <definedName name="EQF">#REF!</definedName>
    <definedName name="ergebnis1" localSheetId="12">#REF!</definedName>
    <definedName name="ergebnis1" localSheetId="10">#REF!</definedName>
    <definedName name="ergebnis1" localSheetId="11">#REF!</definedName>
    <definedName name="ergebnis1" localSheetId="0">#REF!</definedName>
    <definedName name="ergebnis1" localSheetId="1">#REF!</definedName>
    <definedName name="ergebnis1" localSheetId="6">#REF!</definedName>
    <definedName name="ergebnis1" localSheetId="14">#REF!</definedName>
    <definedName name="ergebnis1" localSheetId="4">#REF!</definedName>
    <definedName name="ergebnis1" localSheetId="15">#REF!</definedName>
    <definedName name="ergebnis1" localSheetId="13">#REF!</definedName>
    <definedName name="ergebnis1">#REF!</definedName>
    <definedName name="EU" localSheetId="12">#REF!</definedName>
    <definedName name="EU" localSheetId="10">#REF!</definedName>
    <definedName name="EU" localSheetId="11">#REF!</definedName>
    <definedName name="EU" localSheetId="0">#REF!</definedName>
    <definedName name="EU" localSheetId="1">#REF!</definedName>
    <definedName name="EU" localSheetId="6">#REF!</definedName>
    <definedName name="EU" localSheetId="14">#REF!</definedName>
    <definedName name="EU" localSheetId="4">#REF!</definedName>
    <definedName name="EU" localSheetId="15">#REF!</definedName>
    <definedName name="EU" localSheetId="13">#REF!</definedName>
    <definedName name="EU">#REF!</definedName>
    <definedName name="ez" localSheetId="12">#REF!</definedName>
    <definedName name="ez" localSheetId="10">#REF!</definedName>
    <definedName name="ez" localSheetId="11">#REF!</definedName>
    <definedName name="ez" localSheetId="0">#REF!</definedName>
    <definedName name="ez" localSheetId="1">#REF!</definedName>
    <definedName name="ez" localSheetId="7">#REF!</definedName>
    <definedName name="ez" localSheetId="6">#REF!</definedName>
    <definedName name="ez" localSheetId="14">#REF!</definedName>
    <definedName name="ez" localSheetId="4">#REF!</definedName>
    <definedName name="ez" localSheetId="15">#REF!</definedName>
    <definedName name="ez" localSheetId="13">#REF!</definedName>
    <definedName name="ez">#REF!</definedName>
    <definedName name="Farbe" localSheetId="12">#REF!</definedName>
    <definedName name="Farbe" localSheetId="10">#REF!</definedName>
    <definedName name="Farbe" localSheetId="11">#REF!</definedName>
    <definedName name="Farbe" localSheetId="0">#REF!</definedName>
    <definedName name="Farbe" localSheetId="1">#REF!</definedName>
    <definedName name="Farbe" localSheetId="7">#REF!</definedName>
    <definedName name="Farbe" localSheetId="6">#REF!</definedName>
    <definedName name="Farbe" localSheetId="14">#REF!</definedName>
    <definedName name="Farbe" localSheetId="4">#REF!</definedName>
    <definedName name="Farbe" localSheetId="15">#REF!</definedName>
    <definedName name="Farbe" localSheetId="13">#REF!</definedName>
    <definedName name="Farbe">#REF!</definedName>
    <definedName name="FQF" localSheetId="12">#REF!</definedName>
    <definedName name="FQF" localSheetId="10">#REF!</definedName>
    <definedName name="FQF" localSheetId="11">#REF!</definedName>
    <definedName name="FQF" localSheetId="0">#REF!</definedName>
    <definedName name="FQF" localSheetId="1">#REF!</definedName>
    <definedName name="FQF" localSheetId="7">#REF!</definedName>
    <definedName name="FQF" localSheetId="6">#REF!</definedName>
    <definedName name="FQF" localSheetId="14">#REF!</definedName>
    <definedName name="FQF" localSheetId="4">#REF!</definedName>
    <definedName name="FQF" localSheetId="15">#REF!</definedName>
    <definedName name="FQF" localSheetId="13">#REF!</definedName>
    <definedName name="FQF">#REF!</definedName>
    <definedName name="Funk8" localSheetId="12">#REF!</definedName>
    <definedName name="Funk8" localSheetId="10">#REF!</definedName>
    <definedName name="Funk8" localSheetId="11">#REF!</definedName>
    <definedName name="Funk8" localSheetId="0">#REF!</definedName>
    <definedName name="Funk8" localSheetId="1">#REF!</definedName>
    <definedName name="Funk8" localSheetId="7">#REF!</definedName>
    <definedName name="Funk8" localSheetId="6">#REF!</definedName>
    <definedName name="Funk8" localSheetId="14">#REF!</definedName>
    <definedName name="Funk8" localSheetId="4">#REF!</definedName>
    <definedName name="Funk8" localSheetId="15">#REF!</definedName>
    <definedName name="Funk8" localSheetId="13">#REF!</definedName>
    <definedName name="Funk8">#REF!</definedName>
    <definedName name="gen" localSheetId="12">#REF!</definedName>
    <definedName name="gen" localSheetId="10">#REF!</definedName>
    <definedName name="gen" localSheetId="11">#REF!</definedName>
    <definedName name="gen" localSheetId="0">#REF!</definedName>
    <definedName name="gen" localSheetId="1">#REF!</definedName>
    <definedName name="gen" localSheetId="7">#REF!</definedName>
    <definedName name="gen" localSheetId="6">#REF!</definedName>
    <definedName name="gen" localSheetId="14">#REF!</definedName>
    <definedName name="gen" localSheetId="4">#REF!</definedName>
    <definedName name="gen" localSheetId="15">#REF!</definedName>
    <definedName name="gen" localSheetId="13">#REF!</definedName>
    <definedName name="gen">#REF!</definedName>
    <definedName name="GF" localSheetId="12">#REF!</definedName>
    <definedName name="GF" localSheetId="10">#REF!</definedName>
    <definedName name="GF" localSheetId="11">#REF!</definedName>
    <definedName name="GF" localSheetId="0">#REF!</definedName>
    <definedName name="GF" localSheetId="1">#REF!</definedName>
    <definedName name="GF" localSheetId="7">#REF!</definedName>
    <definedName name="GF" localSheetId="6">#REF!</definedName>
    <definedName name="GF" localSheetId="14">#REF!</definedName>
    <definedName name="GF" localSheetId="4">#REF!</definedName>
    <definedName name="GF" localSheetId="15">#REF!</definedName>
    <definedName name="GF" localSheetId="13">#REF!</definedName>
    <definedName name="GF">#REF!</definedName>
    <definedName name="ISFOXAutomaticLabelingDisabled" hidden="1">"True"</definedName>
    <definedName name="ISFOXClassificationHistory_0" hidden="1">"DOMFGDVB\br29229;1bf05145-f82c-4a64-b8d3-b047f592889d;Confidential;2015-09-18T09:26:44;;DRX|"</definedName>
    <definedName name="ISFOXClassificationId" hidden="1">"1bf05145-f82c-4a64-b8d3-b047f592889d"</definedName>
    <definedName name="ISFOXClassificationInKeywords" hidden="1">"Confidential"</definedName>
    <definedName name="ISFOXClassificationName" hidden="1">"Confidential"</definedName>
    <definedName name="ISFOXOldClassificationId" hidden="1">"1bf05145-f82c-4a64-b8d3-b047f592889d"</definedName>
    <definedName name="ISFOXOldClassificationIdBackup" hidden="1">"00000000-0000-0000-0000-000000000000"</definedName>
    <definedName name="ISFOXPrefix" hidden="1">"DRX"</definedName>
    <definedName name="ISFOXPreviousClassificationId" hidden="1">"1bf05145-f82c-4a64-b8d3-b047f592889d"</definedName>
    <definedName name="ISFOXSaveAsProcess" hidden="1">"False"</definedName>
    <definedName name="ISFOXShowClassificationRequestWindow" hidden="1">"False"</definedName>
    <definedName name="ISFOXVersionHistoryCount" hidden="1">1</definedName>
    <definedName name="ISFOXVersioningChanged" hidden="1">"False"</definedName>
    <definedName name="ISFOXWorkbookInitialized" hidden="1">"False"</definedName>
    <definedName name="K_Name" localSheetId="12">#REF!</definedName>
    <definedName name="K_Name" localSheetId="10">#REF!</definedName>
    <definedName name="K_Name" localSheetId="11">#REF!</definedName>
    <definedName name="K_Name" localSheetId="0">#REF!</definedName>
    <definedName name="K_Name" localSheetId="1">#REF!</definedName>
    <definedName name="K_Name" localSheetId="7">#REF!</definedName>
    <definedName name="K_Name" localSheetId="6">#REF!</definedName>
    <definedName name="K_Name" localSheetId="14">#REF!</definedName>
    <definedName name="K_Name" localSheetId="4">#REF!</definedName>
    <definedName name="K_Name" localSheetId="15">#REF!</definedName>
    <definedName name="K_Name" localSheetId="13">#REF!</definedName>
    <definedName name="K_Name">#REF!</definedName>
    <definedName name="Klasse">'[3]Auswahllisten'!$G$21:$G$23</definedName>
    <definedName name="kopie" localSheetId="10">#REF!</definedName>
    <definedName name="kopie" localSheetId="11">#REF!</definedName>
    <definedName name="kopie" localSheetId="7">#REF!</definedName>
    <definedName name="kopie">#REF!</definedName>
    <definedName name="Länder">'[3]Auswahllisten'!$O$1:$O$221</definedName>
    <definedName name="Leadauditor" localSheetId="12">#REF!</definedName>
    <definedName name="Leadauditor" localSheetId="10">#REF!</definedName>
    <definedName name="Leadauditor" localSheetId="11">#REF!</definedName>
    <definedName name="Leadauditor" localSheetId="0">#REF!</definedName>
    <definedName name="Leadauditor" localSheetId="1">#REF!</definedName>
    <definedName name="Leadauditor" localSheetId="7">#REF!</definedName>
    <definedName name="Leadauditor" localSheetId="6">#REF!</definedName>
    <definedName name="Leadauditor" localSheetId="14">#REF!</definedName>
    <definedName name="Leadauditor" localSheetId="4">#REF!</definedName>
    <definedName name="Leadauditor" localSheetId="15">#REF!</definedName>
    <definedName name="Leadauditor" localSheetId="13">#REF!</definedName>
    <definedName name="Leadauditor">#REF!</definedName>
    <definedName name="li0" localSheetId="12">#REF!</definedName>
    <definedName name="li0" localSheetId="10">#REF!</definedName>
    <definedName name="li0" localSheetId="11">#REF!</definedName>
    <definedName name="li0" localSheetId="0">#REF!</definedName>
    <definedName name="li0" localSheetId="1">#REF!</definedName>
    <definedName name="li0" localSheetId="7">#REF!</definedName>
    <definedName name="li0" localSheetId="6">#REF!</definedName>
    <definedName name="li0" localSheetId="14">#REF!</definedName>
    <definedName name="li0" localSheetId="4">#REF!</definedName>
    <definedName name="li0" localSheetId="15">#REF!</definedName>
    <definedName name="li0" localSheetId="13">#REF!</definedName>
    <definedName name="li0">#REF!</definedName>
    <definedName name="Lief_Ort" localSheetId="12">#REF!</definedName>
    <definedName name="Lief_Ort" localSheetId="10">#REF!</definedName>
    <definedName name="Lief_Ort" localSheetId="11">#REF!</definedName>
    <definedName name="Lief_Ort" localSheetId="0">#REF!</definedName>
    <definedName name="Lief_Ort" localSheetId="1">#REF!</definedName>
    <definedName name="Lief_Ort" localSheetId="7">#REF!</definedName>
    <definedName name="Lief_Ort" localSheetId="6">#REF!</definedName>
    <definedName name="Lief_Ort" localSheetId="14">#REF!</definedName>
    <definedName name="Lief_Ort" localSheetId="4">#REF!</definedName>
    <definedName name="Lief_Ort" localSheetId="15">#REF!</definedName>
    <definedName name="Lief_Ort" localSheetId="13">#REF!</definedName>
    <definedName name="Lief_Ort">#REF!</definedName>
    <definedName name="Lief_PLZ" localSheetId="12">#REF!</definedName>
    <definedName name="Lief_PLZ" localSheetId="10">#REF!</definedName>
    <definedName name="Lief_PLZ" localSheetId="11">#REF!</definedName>
    <definedName name="Lief_PLZ" localSheetId="0">#REF!</definedName>
    <definedName name="Lief_PLZ" localSheetId="1">#REF!</definedName>
    <definedName name="Lief_PLZ" localSheetId="6">#REF!</definedName>
    <definedName name="Lief_PLZ" localSheetId="14">#REF!</definedName>
    <definedName name="Lief_PLZ" localSheetId="4">#REF!</definedName>
    <definedName name="Lief_PLZ" localSheetId="15">#REF!</definedName>
    <definedName name="Lief_PLZ" localSheetId="13">#REF!</definedName>
    <definedName name="Lief_PLZ">#REF!</definedName>
    <definedName name="Lief_Str" localSheetId="12">#REF!</definedName>
    <definedName name="Lief_Str" localSheetId="10">#REF!</definedName>
    <definedName name="Lief_Str" localSheetId="11">#REF!</definedName>
    <definedName name="Lief_Str" localSheetId="0">#REF!</definedName>
    <definedName name="Lief_Str" localSheetId="1">#REF!</definedName>
    <definedName name="Lief_Str" localSheetId="6">#REF!</definedName>
    <definedName name="Lief_Str" localSheetId="14">#REF!</definedName>
    <definedName name="Lief_Str" localSheetId="4">#REF!</definedName>
    <definedName name="Lief_Str" localSheetId="15">#REF!</definedName>
    <definedName name="Lief_Str" localSheetId="13">#REF!</definedName>
    <definedName name="Lief_Str">#REF!</definedName>
    <definedName name="Lief_Unterschr" localSheetId="12">#REF!</definedName>
    <definedName name="Lief_Unterschr" localSheetId="10">#REF!</definedName>
    <definedName name="Lief_Unterschr" localSheetId="11">#REF!</definedName>
    <definedName name="Lief_Unterschr" localSheetId="0">#REF!</definedName>
    <definedName name="Lief_Unterschr" localSheetId="1">#REF!</definedName>
    <definedName name="Lief_Unterschr" localSheetId="6">#REF!</definedName>
    <definedName name="Lief_Unterschr" localSheetId="14">#REF!</definedName>
    <definedName name="Lief_Unterschr" localSheetId="4">#REF!</definedName>
    <definedName name="Lief_Unterschr" localSheetId="15">#REF!</definedName>
    <definedName name="Lief_Unterschr" localSheetId="13">#REF!</definedName>
    <definedName name="Lief_Unterschr">#REF!</definedName>
    <definedName name="Lieferant" localSheetId="12">#REF!</definedName>
    <definedName name="Lieferant" localSheetId="10">#REF!</definedName>
    <definedName name="Lieferant" localSheetId="11">#REF!</definedName>
    <definedName name="Lieferant" localSheetId="0">#REF!</definedName>
    <definedName name="Lieferant" localSheetId="1">#REF!</definedName>
    <definedName name="Lieferant" localSheetId="6">#REF!</definedName>
    <definedName name="Lieferant" localSheetId="14">#REF!</definedName>
    <definedName name="Lieferant" localSheetId="4">#REF!</definedName>
    <definedName name="Lieferant" localSheetId="15">#REF!</definedName>
    <definedName name="Lieferant" localSheetId="13">#REF!</definedName>
    <definedName name="Lieferant">#REF!</definedName>
    <definedName name="Lieferantennummer" localSheetId="12">#REF!</definedName>
    <definedName name="Lieferantennummer" localSheetId="10">#REF!</definedName>
    <definedName name="Lieferantennummer" localSheetId="11">#REF!</definedName>
    <definedName name="Lieferantennummer" localSheetId="0">#REF!</definedName>
    <definedName name="Lieferantennummer" localSheetId="1">#REF!</definedName>
    <definedName name="Lieferantennummer" localSheetId="6">#REF!</definedName>
    <definedName name="Lieferantennummer" localSheetId="14">#REF!</definedName>
    <definedName name="Lieferantennummer" localSheetId="4">#REF!</definedName>
    <definedName name="Lieferantennummer" localSheetId="15">#REF!</definedName>
    <definedName name="Lieferantennummer" localSheetId="13">#REF!</definedName>
    <definedName name="Lieferantennummer">#REF!</definedName>
    <definedName name="LieferantNr" localSheetId="12">#REF!</definedName>
    <definedName name="LieferantNr" localSheetId="10">#REF!</definedName>
    <definedName name="LieferantNr" localSheetId="11">#REF!</definedName>
    <definedName name="LieferantNr" localSheetId="0">#REF!</definedName>
    <definedName name="LieferantNr" localSheetId="1">#REF!</definedName>
    <definedName name="LieferantNr" localSheetId="6">#REF!</definedName>
    <definedName name="LieferantNr" localSheetId="14">#REF!</definedName>
    <definedName name="LieferantNr" localSheetId="4">#REF!</definedName>
    <definedName name="LieferantNr" localSheetId="15">#REF!</definedName>
    <definedName name="LieferantNr" localSheetId="13">#REF!</definedName>
    <definedName name="LieferantNr">#REF!</definedName>
    <definedName name="Liste" localSheetId="10">#REF!</definedName>
    <definedName name="Liste" localSheetId="11">#REF!</definedName>
    <definedName name="Liste">#REF!</definedName>
    <definedName name="ListeFQF" localSheetId="12">#REF!</definedName>
    <definedName name="ListeFQF" localSheetId="10">#REF!</definedName>
    <definedName name="ListeFQF" localSheetId="11">#REF!</definedName>
    <definedName name="ListeFQF" localSheetId="0">#REF!</definedName>
    <definedName name="ListeFQF" localSheetId="1">#REF!</definedName>
    <definedName name="ListeFQF" localSheetId="6">#REF!</definedName>
    <definedName name="ListeFQF" localSheetId="14">#REF!</definedName>
    <definedName name="ListeFQF" localSheetId="4">#REF!</definedName>
    <definedName name="ListeFQF" localSheetId="15">#REF!</definedName>
    <definedName name="ListeFQF" localSheetId="13">#REF!</definedName>
    <definedName name="ListeFQF">#REF!</definedName>
    <definedName name="mm_Berner" localSheetId="12">#REF!</definedName>
    <definedName name="mm_Berner" localSheetId="10">#REF!</definedName>
    <definedName name="mm_Berner" localSheetId="11">#REF!</definedName>
    <definedName name="mm_Berner" localSheetId="0">#REF!</definedName>
    <definedName name="mm_Berner" localSheetId="1">#REF!</definedName>
    <definedName name="mm_Berner" localSheetId="6">#REF!</definedName>
    <definedName name="mm_Berner" localSheetId="14">#REF!</definedName>
    <definedName name="mm_Berner" localSheetId="4">#REF!</definedName>
    <definedName name="mm_Berner" localSheetId="15">#REF!</definedName>
    <definedName name="mm_Berner" localSheetId="13">#REF!</definedName>
    <definedName name="mm_Berner">#REF!</definedName>
    <definedName name="mm_Bruns" localSheetId="12">#REF!</definedName>
    <definedName name="mm_Bruns" localSheetId="10">#REF!</definedName>
    <definedName name="mm_Bruns" localSheetId="11">#REF!</definedName>
    <definedName name="mm_Bruns" localSheetId="0">#REF!</definedName>
    <definedName name="mm_Bruns" localSheetId="1">#REF!</definedName>
    <definedName name="mm_Bruns" localSheetId="6">#REF!</definedName>
    <definedName name="mm_Bruns" localSheetId="14">#REF!</definedName>
    <definedName name="mm_Bruns" localSheetId="4">#REF!</definedName>
    <definedName name="mm_Bruns" localSheetId="15">#REF!</definedName>
    <definedName name="mm_Bruns" localSheetId="13">#REF!</definedName>
    <definedName name="mm_Bruns">#REF!</definedName>
    <definedName name="mm_Holzinger" localSheetId="12">#REF!</definedName>
    <definedName name="mm_Holzinger" localSheetId="10">#REF!</definedName>
    <definedName name="mm_Holzinger" localSheetId="11">#REF!</definedName>
    <definedName name="mm_Holzinger" localSheetId="0">#REF!</definedName>
    <definedName name="mm_Holzinger" localSheetId="1">#REF!</definedName>
    <definedName name="mm_Holzinger" localSheetId="6">#REF!</definedName>
    <definedName name="mm_Holzinger" localSheetId="14">#REF!</definedName>
    <definedName name="mm_Holzinger" localSheetId="4">#REF!</definedName>
    <definedName name="mm_Holzinger" localSheetId="15">#REF!</definedName>
    <definedName name="mm_Holzinger" localSheetId="13">#REF!</definedName>
    <definedName name="mm_Holzinger">#REF!</definedName>
    <definedName name="mm_Kleinhans" localSheetId="12">#REF!</definedName>
    <definedName name="mm_Kleinhans" localSheetId="10">#REF!</definedName>
    <definedName name="mm_Kleinhans" localSheetId="11">#REF!</definedName>
    <definedName name="mm_Kleinhans" localSheetId="0">#REF!</definedName>
    <definedName name="mm_Kleinhans" localSheetId="1">#REF!</definedName>
    <definedName name="mm_Kleinhans" localSheetId="6">#REF!</definedName>
    <definedName name="mm_Kleinhans" localSheetId="14">#REF!</definedName>
    <definedName name="mm_Kleinhans" localSheetId="4">#REF!</definedName>
    <definedName name="mm_Kleinhans" localSheetId="15">#REF!</definedName>
    <definedName name="mm_Kleinhans" localSheetId="13">#REF!</definedName>
    <definedName name="mm_Kleinhans">#REF!</definedName>
    <definedName name="mm_Kunz" localSheetId="12">#REF!</definedName>
    <definedName name="mm_Kunz" localSheetId="10">#REF!</definedName>
    <definedName name="mm_Kunz" localSheetId="11">#REF!</definedName>
    <definedName name="mm_Kunz" localSheetId="0">#REF!</definedName>
    <definedName name="mm_Kunz" localSheetId="1">#REF!</definedName>
    <definedName name="mm_Kunz" localSheetId="6">#REF!</definedName>
    <definedName name="mm_Kunz" localSheetId="14">#REF!</definedName>
    <definedName name="mm_Kunz" localSheetId="4">#REF!</definedName>
    <definedName name="mm_Kunz" localSheetId="15">#REF!</definedName>
    <definedName name="mm_Kunz" localSheetId="13">#REF!</definedName>
    <definedName name="mm_Kunz">#REF!</definedName>
    <definedName name="mm_roth" localSheetId="12">#REF!</definedName>
    <definedName name="mm_roth" localSheetId="10">#REF!</definedName>
    <definedName name="mm_roth" localSheetId="11">#REF!</definedName>
    <definedName name="mm_roth" localSheetId="0">#REF!</definedName>
    <definedName name="mm_roth" localSheetId="1">#REF!</definedName>
    <definedName name="mm_roth" localSheetId="6">#REF!</definedName>
    <definedName name="mm_roth" localSheetId="14">#REF!</definedName>
    <definedName name="mm_roth" localSheetId="4">#REF!</definedName>
    <definedName name="mm_roth" localSheetId="15">#REF!</definedName>
    <definedName name="mm_roth" localSheetId="13">#REF!</definedName>
    <definedName name="mm_roth">#REF!</definedName>
    <definedName name="namen4">'[3]Auswahllisten'!$B$3:$B$16</definedName>
    <definedName name="Neu" localSheetId="10">#REF!</definedName>
    <definedName name="Neu" localSheetId="11">#REF!</definedName>
    <definedName name="Neu" localSheetId="7">#REF!</definedName>
    <definedName name="Neu">#REF!</definedName>
    <definedName name="PA" localSheetId="12">#REF!,#REF!,#REF!,#REF!,#REF!,#REF!,#REF!,#REF!,#REF!,#REF!,#REF!,#REF!,#REF!,#REF!,#REF!,#REF!,#REF!,#REF!</definedName>
    <definedName name="PA" localSheetId="10">#REF!,#REF!,#REF!,#REF!,#REF!,#REF!,#REF!,#REF!,#REF!,#REF!,#REF!,#REF!,#REF!,#REF!,#REF!,#REF!,#REF!,#REF!</definedName>
    <definedName name="PA" localSheetId="11">#REF!,#REF!,#REF!,#REF!,#REF!,#REF!,#REF!,#REF!,#REF!,#REF!,#REF!,#REF!,#REF!,#REF!,#REF!,#REF!,#REF!,#REF!</definedName>
    <definedName name="PA" localSheetId="0">#REF!,#REF!,#REF!,#REF!,#REF!,#REF!,#REF!,#REF!,#REF!,#REF!,#REF!,#REF!,#REF!,#REF!,#REF!,#REF!,#REF!,#REF!</definedName>
    <definedName name="PA" localSheetId="1">#REF!,#REF!,#REF!,#REF!,#REF!,#REF!,#REF!,#REF!,#REF!,#REF!,#REF!,#REF!,#REF!,#REF!,#REF!,#REF!,#REF!,#REF!</definedName>
    <definedName name="PA" localSheetId="7">#REF!,#REF!,#REF!,#REF!,#REF!,#REF!,#REF!,#REF!,#REF!,#REF!,#REF!,#REF!,#REF!,#REF!,#REF!,#REF!,#REF!,#REF!</definedName>
    <definedName name="PA" localSheetId="6">#REF!,#REF!,#REF!,#REF!,#REF!,#REF!,#REF!,#REF!,#REF!,#REF!,#REF!,#REF!,#REF!,#REF!,#REF!,#REF!,#REF!,#REF!</definedName>
    <definedName name="PA" localSheetId="14">#REF!,#REF!,#REF!,#REF!,#REF!,#REF!,#REF!,#REF!,#REF!,#REF!,#REF!,#REF!,#REF!,#REF!,#REF!,#REF!,#REF!,#REF!</definedName>
    <definedName name="PA" localSheetId="4">#REF!,#REF!,#REF!,#REF!,#REF!,#REF!,#REF!,#REF!,#REF!,#REF!,#REF!,#REF!,#REF!,#REF!,#REF!,#REF!,#REF!,#REF!</definedName>
    <definedName name="PA" localSheetId="15">#REF!,#REF!,#REF!,#REF!,#REF!,#REF!,#REF!,#REF!,#REF!,#REF!,#REF!,#REF!,#REF!,#REF!,#REF!,#REF!,#REF!,#REF!</definedName>
    <definedName name="PA" localSheetId="13">#REF!,#REF!,#REF!,#REF!,#REF!,#REF!,#REF!,#REF!,#REF!,#REF!,#REF!,#REF!,#REF!,#REF!,#REF!,#REF!,#REF!,#REF!</definedName>
    <definedName name="PA">#REF!,#REF!,#REF!,#REF!,#REF!,#REF!,#REF!,#REF!,#REF!,#REF!,#REF!,#REF!,#REF!,#REF!,#REF!,#REF!,#REF!,#REF!</definedName>
    <definedName name="ProdGr_ProzSchrA" localSheetId="12">#REF!</definedName>
    <definedName name="ProdGr_ProzSchrA" localSheetId="10">#REF!</definedName>
    <definedName name="ProdGr_ProzSchrA" localSheetId="11">#REF!</definedName>
    <definedName name="ProdGr_ProzSchrA" localSheetId="0">#REF!</definedName>
    <definedName name="ProdGr_ProzSchrA" localSheetId="1">#REF!</definedName>
    <definedName name="ProdGr_ProzSchrA" localSheetId="7">#REF!</definedName>
    <definedName name="ProdGr_ProzSchrA" localSheetId="6">#REF!</definedName>
    <definedName name="ProdGr_ProzSchrA" localSheetId="14">#REF!</definedName>
    <definedName name="ProdGr_ProzSchrA" localSheetId="4">#REF!</definedName>
    <definedName name="ProdGr_ProzSchrA" localSheetId="15">#REF!</definedName>
    <definedName name="ProdGr_ProzSchrA" localSheetId="13">#REF!</definedName>
    <definedName name="ProdGr_ProzSchrA">#REF!</definedName>
    <definedName name="ProdGrA" localSheetId="12">#REF!</definedName>
    <definedName name="ProdGrA" localSheetId="10">#REF!</definedName>
    <definedName name="ProdGrA" localSheetId="11">#REF!</definedName>
    <definedName name="ProdGrA" localSheetId="0">#REF!</definedName>
    <definedName name="ProdGrA" localSheetId="1">#REF!</definedName>
    <definedName name="ProdGrA" localSheetId="7">#REF!</definedName>
    <definedName name="ProdGrA" localSheetId="6">#REF!</definedName>
    <definedName name="ProdGrA" localSheetId="14">#REF!</definedName>
    <definedName name="ProdGrA" localSheetId="4">#REF!</definedName>
    <definedName name="ProdGrA" localSheetId="15">#REF!</definedName>
    <definedName name="ProdGrA" localSheetId="13">#REF!</definedName>
    <definedName name="ProdGrA">#REF!</definedName>
    <definedName name="ProdGrNrA" localSheetId="12">#REF!</definedName>
    <definedName name="ProdGrNrA" localSheetId="10">#REF!</definedName>
    <definedName name="ProdGrNrA" localSheetId="11">#REF!</definedName>
    <definedName name="ProdGrNrA" localSheetId="0">#REF!</definedName>
    <definedName name="ProdGrNrA" localSheetId="1">#REF!</definedName>
    <definedName name="ProdGrNrA" localSheetId="7">#REF!</definedName>
    <definedName name="ProdGrNrA" localSheetId="6">#REF!</definedName>
    <definedName name="ProdGrNrA" localSheetId="14">#REF!</definedName>
    <definedName name="ProdGrNrA" localSheetId="4">#REF!</definedName>
    <definedName name="ProdGrNrA" localSheetId="15">#REF!</definedName>
    <definedName name="ProdGrNrA" localSheetId="13">#REF!</definedName>
    <definedName name="ProdGrNrA">#REF!</definedName>
    <definedName name="Produkt">'[7]Eingabe'!$B$2</definedName>
    <definedName name="Prozess" localSheetId="12">#REF!,#REF!,#REF!,#REF!,#REF!,#REF!,#REF!,#REF!,#REF!,#REF!,#REF!,#REF!,#REF!,#REF!,#REF!,#REF!,#REF!,#REF!</definedName>
    <definedName name="Prozess" localSheetId="10">#REF!,#REF!,#REF!,#REF!,#REF!,#REF!,#REF!,#REF!,#REF!,#REF!,#REF!,#REF!,#REF!,#REF!,#REF!,#REF!,#REF!,#REF!</definedName>
    <definedName name="Prozess" localSheetId="11">#REF!,#REF!,#REF!,#REF!,#REF!,#REF!,#REF!,#REF!,#REF!,#REF!,#REF!,#REF!,#REF!,#REF!,#REF!,#REF!,#REF!,#REF!</definedName>
    <definedName name="Prozess" localSheetId="0">#REF!,#REF!,#REF!,#REF!,#REF!,#REF!,#REF!,#REF!,#REF!,#REF!,#REF!,#REF!,#REF!,#REF!,#REF!,#REF!,#REF!,#REF!</definedName>
    <definedName name="Prozess" localSheetId="1">#REF!,#REF!,#REF!,#REF!,#REF!,#REF!,#REF!,#REF!,#REF!,#REF!,#REF!,#REF!,#REF!,#REF!,#REF!,#REF!,#REF!,#REF!</definedName>
    <definedName name="Prozess" localSheetId="7">#REF!,#REF!,#REF!,#REF!,#REF!,#REF!,#REF!,#REF!,#REF!,#REF!,#REF!,#REF!,#REF!,#REF!,#REF!,#REF!,#REF!,#REF!</definedName>
    <definedName name="Prozess" localSheetId="6">#REF!,#REF!,#REF!,#REF!,#REF!,#REF!,#REF!,#REF!,#REF!,#REF!,#REF!,#REF!,#REF!,#REF!,#REF!,#REF!,#REF!,#REF!</definedName>
    <definedName name="Prozess" localSheetId="14">#REF!,#REF!,#REF!,#REF!,#REF!,#REF!,#REF!,#REF!,#REF!,#REF!,#REF!,#REF!,#REF!,#REF!,#REF!,#REF!,#REF!,#REF!</definedName>
    <definedName name="Prozess" localSheetId="4">#REF!,#REF!,#REF!,#REF!,#REF!,#REF!,#REF!,#REF!,#REF!,#REF!,#REF!,#REF!,#REF!,#REF!,#REF!,#REF!,#REF!,#REF!</definedName>
    <definedName name="Prozess" localSheetId="15">#REF!,#REF!,#REF!,#REF!,#REF!,#REF!,#REF!,#REF!,#REF!,#REF!,#REF!,#REF!,#REF!,#REF!,#REF!,#REF!,#REF!,#REF!</definedName>
    <definedName name="Prozess" localSheetId="13">#REF!,#REF!,#REF!,#REF!,#REF!,#REF!,#REF!,#REF!,#REF!,#REF!,#REF!,#REF!,#REF!,#REF!,#REF!,#REF!,#REF!,#REF!</definedName>
    <definedName name="Prozess">#REF!,#REF!,#REF!,#REF!,#REF!,#REF!,#REF!,#REF!,#REF!,#REF!,#REF!,#REF!,#REF!,#REF!,#REF!,#REF!,#REF!,#REF!</definedName>
    <definedName name="Prozess2" localSheetId="12">#REF!,#REF!,#REF!,#REF!,#REF!,#REF!,#REF!,#REF!,#REF!,#REF!,#REF!,#REF!,#REF!,#REF!,#REF!,#REF!,#REF!,#REF!</definedName>
    <definedName name="Prozess2" localSheetId="10">#REF!,#REF!,#REF!,#REF!,#REF!,#REF!,#REF!,#REF!,#REF!,#REF!,#REF!,#REF!,#REF!,#REF!,#REF!,#REF!,#REF!,#REF!</definedName>
    <definedName name="Prozess2" localSheetId="11">#REF!,#REF!,#REF!,#REF!,#REF!,#REF!,#REF!,#REF!,#REF!,#REF!,#REF!,#REF!,#REF!,#REF!,#REF!,#REF!,#REF!,#REF!</definedName>
    <definedName name="Prozess2" localSheetId="0">#REF!,#REF!,#REF!,#REF!,#REF!,#REF!,#REF!,#REF!,#REF!,#REF!,#REF!,#REF!,#REF!,#REF!,#REF!,#REF!,#REF!,#REF!</definedName>
    <definedName name="Prozess2" localSheetId="1">#REF!,#REF!,#REF!,#REF!,#REF!,#REF!,#REF!,#REF!,#REF!,#REF!,#REF!,#REF!,#REF!,#REF!,#REF!,#REF!,#REF!,#REF!</definedName>
    <definedName name="Prozess2" localSheetId="7">#REF!,#REF!,#REF!,#REF!,#REF!,#REF!,#REF!,#REF!,#REF!,#REF!,#REF!,#REF!,#REF!,#REF!,#REF!,#REF!,#REF!,#REF!</definedName>
    <definedName name="Prozess2" localSheetId="6">#REF!,#REF!,#REF!,#REF!,#REF!,#REF!,#REF!,#REF!,#REF!,#REF!,#REF!,#REF!,#REF!,#REF!,#REF!,#REF!,#REF!,#REF!</definedName>
    <definedName name="Prozess2" localSheetId="14">#REF!,#REF!,#REF!,#REF!,#REF!,#REF!,#REF!,#REF!,#REF!,#REF!,#REF!,#REF!,#REF!,#REF!,#REF!,#REF!,#REF!,#REF!</definedName>
    <definedName name="Prozess2" localSheetId="4">#REF!,#REF!,#REF!,#REF!,#REF!,#REF!,#REF!,#REF!,#REF!,#REF!,#REF!,#REF!,#REF!,#REF!,#REF!,#REF!,#REF!,#REF!</definedName>
    <definedName name="Prozess2" localSheetId="15">#REF!,#REF!,#REF!,#REF!,#REF!,#REF!,#REF!,#REF!,#REF!,#REF!,#REF!,#REF!,#REF!,#REF!,#REF!,#REF!,#REF!,#REF!</definedName>
    <definedName name="Prozess2" localSheetId="13">#REF!,#REF!,#REF!,#REF!,#REF!,#REF!,#REF!,#REF!,#REF!,#REF!,#REF!,#REF!,#REF!,#REF!,#REF!,#REF!,#REF!,#REF!</definedName>
    <definedName name="Prozess2">#REF!,#REF!,#REF!,#REF!,#REF!,#REF!,#REF!,#REF!,#REF!,#REF!,#REF!,#REF!,#REF!,#REF!,#REF!,#REF!,#REF!,#REF!</definedName>
    <definedName name="Prozess3" localSheetId="12">#REF!,#REF!,#REF!,#REF!,#REF!,#REF!,#REF!,#REF!,#REF!,#REF!,#REF!,#REF!,#REF!,#REF!,#REF!,#REF!,#REF!,#REF!,#REF!</definedName>
    <definedName name="Prozess3" localSheetId="10">#REF!,#REF!,#REF!,#REF!,#REF!,#REF!,#REF!,#REF!,#REF!,#REF!,#REF!,#REF!,#REF!,#REF!,#REF!,#REF!,#REF!,#REF!,#REF!</definedName>
    <definedName name="Prozess3" localSheetId="11">#REF!,#REF!,#REF!,#REF!,#REF!,#REF!,#REF!,#REF!,#REF!,#REF!,#REF!,#REF!,#REF!,#REF!,#REF!,#REF!,#REF!,#REF!,#REF!</definedName>
    <definedName name="Prozess3" localSheetId="0">#REF!,#REF!,#REF!,#REF!,#REF!,#REF!,#REF!,#REF!,#REF!,#REF!,#REF!,#REF!,#REF!,#REF!,#REF!,#REF!,#REF!,#REF!,#REF!</definedName>
    <definedName name="Prozess3" localSheetId="1">#REF!,#REF!,#REF!,#REF!,#REF!,#REF!,#REF!,#REF!,#REF!,#REF!,#REF!,#REF!,#REF!,#REF!,#REF!,#REF!,#REF!,#REF!,#REF!</definedName>
    <definedName name="Prozess3" localSheetId="7">#REF!,#REF!,#REF!,#REF!,#REF!,#REF!,#REF!,#REF!,#REF!,#REF!,#REF!,#REF!,#REF!,#REF!,#REF!,#REF!,#REF!,#REF!,#REF!</definedName>
    <definedName name="Prozess3" localSheetId="6">#REF!,#REF!,#REF!,#REF!,#REF!,#REF!,#REF!,#REF!,#REF!,#REF!,#REF!,#REF!,#REF!,#REF!,#REF!,#REF!,#REF!,#REF!,#REF!</definedName>
    <definedName name="Prozess3" localSheetId="14">#REF!,#REF!,#REF!,#REF!,#REF!,#REF!,#REF!,#REF!,#REF!,#REF!,#REF!,#REF!,#REF!,#REF!,#REF!,#REF!,#REF!,#REF!,#REF!</definedName>
    <definedName name="Prozess3" localSheetId="4">#REF!,#REF!,#REF!,#REF!,#REF!,#REF!,#REF!,#REF!,#REF!,#REF!,#REF!,#REF!,#REF!,#REF!,#REF!,#REF!,#REF!,#REF!,#REF!</definedName>
    <definedName name="Prozess3" localSheetId="15">#REF!,#REF!,#REF!,#REF!,#REF!,#REF!,#REF!,#REF!,#REF!,#REF!,#REF!,#REF!,#REF!,#REF!,#REF!,#REF!,#REF!,#REF!,#REF!</definedName>
    <definedName name="Prozess3" localSheetId="13">#REF!,#REF!,#REF!,#REF!,#REF!,#REF!,#REF!,#REF!,#REF!,#REF!,#REF!,#REF!,#REF!,#REF!,#REF!,#REF!,#REF!,#REF!,#REF!</definedName>
    <definedName name="Prozess3">#REF!,#REF!,#REF!,#REF!,#REF!,#REF!,#REF!,#REF!,#REF!,#REF!,#REF!,#REF!,#REF!,#REF!,#REF!,#REF!,#REF!,#REF!,#REF!</definedName>
    <definedName name="PrSchr1" localSheetId="12">#REF!</definedName>
    <definedName name="PrSchr1" localSheetId="10">#REF!</definedName>
    <definedName name="PrSchr1" localSheetId="11">#REF!</definedName>
    <definedName name="PrSchr1" localSheetId="0">#REF!</definedName>
    <definedName name="PrSchr1" localSheetId="1">#REF!</definedName>
    <definedName name="PrSchr1" localSheetId="7">#REF!</definedName>
    <definedName name="PrSchr1" localSheetId="6">#REF!</definedName>
    <definedName name="PrSchr1" localSheetId="14">#REF!</definedName>
    <definedName name="PrSchr1" localSheetId="4">#REF!</definedName>
    <definedName name="PrSchr1" localSheetId="15">#REF!</definedName>
    <definedName name="PrSchr1" localSheetId="13">#REF!</definedName>
    <definedName name="PrSchr1">#REF!</definedName>
    <definedName name="PrSchr10" localSheetId="12">#REF!</definedName>
    <definedName name="PrSchr10" localSheetId="10">#REF!</definedName>
    <definedName name="PrSchr10" localSheetId="11">#REF!</definedName>
    <definedName name="PrSchr10" localSheetId="0">#REF!</definedName>
    <definedName name="PrSchr10" localSheetId="1">#REF!</definedName>
    <definedName name="PrSchr10" localSheetId="7">#REF!</definedName>
    <definedName name="PrSchr10" localSheetId="6">#REF!</definedName>
    <definedName name="PrSchr10" localSheetId="14">#REF!</definedName>
    <definedName name="PrSchr10" localSheetId="4">#REF!</definedName>
    <definedName name="PrSchr10" localSheetId="15">#REF!</definedName>
    <definedName name="PrSchr10" localSheetId="13">#REF!</definedName>
    <definedName name="PrSchr10">#REF!</definedName>
    <definedName name="PrSchr2" localSheetId="12">#REF!</definedName>
    <definedName name="PrSchr2" localSheetId="10">#REF!</definedName>
    <definedName name="PrSchr2" localSheetId="11">#REF!</definedName>
    <definedName name="PrSchr2" localSheetId="0">#REF!</definedName>
    <definedName name="PrSchr2" localSheetId="1">#REF!</definedName>
    <definedName name="PrSchr2" localSheetId="7">#REF!</definedName>
    <definedName name="PrSchr2" localSheetId="6">#REF!</definedName>
    <definedName name="PrSchr2" localSheetId="14">#REF!</definedName>
    <definedName name="PrSchr2" localSheetId="4">#REF!</definedName>
    <definedName name="PrSchr2" localSheetId="15">#REF!</definedName>
    <definedName name="PrSchr2" localSheetId="13">#REF!</definedName>
    <definedName name="PrSchr2">#REF!</definedName>
    <definedName name="PrSchr3" localSheetId="12">#REF!</definedName>
    <definedName name="PrSchr3" localSheetId="10">#REF!</definedName>
    <definedName name="PrSchr3" localSheetId="11">#REF!</definedName>
    <definedName name="PrSchr3" localSheetId="0">#REF!</definedName>
    <definedName name="PrSchr3" localSheetId="1">#REF!</definedName>
    <definedName name="PrSchr3" localSheetId="6">#REF!</definedName>
    <definedName name="PrSchr3" localSheetId="14">#REF!</definedName>
    <definedName name="PrSchr3" localSheetId="4">#REF!</definedName>
    <definedName name="PrSchr3" localSheetId="15">#REF!</definedName>
    <definedName name="PrSchr3" localSheetId="13">#REF!</definedName>
    <definedName name="PrSchr3">#REF!</definedName>
    <definedName name="PrSchr4" localSheetId="12">#REF!</definedName>
    <definedName name="PrSchr4" localSheetId="10">#REF!</definedName>
    <definedName name="PrSchr4" localSheetId="11">#REF!</definedName>
    <definedName name="PrSchr4" localSheetId="0">#REF!</definedName>
    <definedName name="PrSchr4" localSheetId="1">#REF!</definedName>
    <definedName name="PrSchr4" localSheetId="6">#REF!</definedName>
    <definedName name="PrSchr4" localSheetId="14">#REF!</definedName>
    <definedName name="PrSchr4" localSheetId="4">#REF!</definedName>
    <definedName name="PrSchr4" localSheetId="15">#REF!</definedName>
    <definedName name="PrSchr4" localSheetId="13">#REF!</definedName>
    <definedName name="PrSchr4">#REF!</definedName>
    <definedName name="PrSchr5" localSheetId="12">#REF!</definedName>
    <definedName name="PrSchr5" localSheetId="10">#REF!</definedName>
    <definedName name="PrSchr5" localSheetId="11">#REF!</definedName>
    <definedName name="PrSchr5" localSheetId="0">#REF!</definedName>
    <definedName name="PrSchr5" localSheetId="1">#REF!</definedName>
    <definedName name="PrSchr5" localSheetId="6">#REF!</definedName>
    <definedName name="PrSchr5" localSheetId="14">#REF!</definedName>
    <definedName name="PrSchr5" localSheetId="4">#REF!</definedName>
    <definedName name="PrSchr5" localSheetId="15">#REF!</definedName>
    <definedName name="PrSchr5" localSheetId="13">#REF!</definedName>
    <definedName name="PrSchr5">#REF!</definedName>
    <definedName name="PrSchr6" localSheetId="12">#REF!</definedName>
    <definedName name="PrSchr6" localSheetId="10">#REF!</definedName>
    <definedName name="PrSchr6" localSheetId="11">#REF!</definedName>
    <definedName name="PrSchr6" localSheetId="0">#REF!</definedName>
    <definedName name="PrSchr6" localSheetId="1">#REF!</definedName>
    <definedName name="PrSchr6" localSheetId="6">#REF!</definedName>
    <definedName name="PrSchr6" localSheetId="14">#REF!</definedName>
    <definedName name="PrSchr6" localSheetId="4">#REF!</definedName>
    <definedName name="PrSchr6" localSheetId="15">#REF!</definedName>
    <definedName name="PrSchr6" localSheetId="13">#REF!</definedName>
    <definedName name="PrSchr6">#REF!</definedName>
    <definedName name="PrSchr7" localSheetId="12">#REF!</definedName>
    <definedName name="PrSchr7" localSheetId="10">#REF!</definedName>
    <definedName name="PrSchr7" localSheetId="11">#REF!</definedName>
    <definedName name="PrSchr7" localSheetId="0">#REF!</definedName>
    <definedName name="PrSchr7" localSheetId="1">#REF!</definedName>
    <definedName name="PrSchr7" localSheetId="6">#REF!</definedName>
    <definedName name="PrSchr7" localSheetId="14">#REF!</definedName>
    <definedName name="PrSchr7" localSheetId="4">#REF!</definedName>
    <definedName name="PrSchr7" localSheetId="15">#REF!</definedName>
    <definedName name="PrSchr7" localSheetId="13">#REF!</definedName>
    <definedName name="PrSchr7">#REF!</definedName>
    <definedName name="PrSchr8" localSheetId="12">#REF!</definedName>
    <definedName name="PrSchr8" localSheetId="10">#REF!</definedName>
    <definedName name="PrSchr8" localSheetId="11">#REF!</definedName>
    <definedName name="PrSchr8" localSheetId="0">#REF!</definedName>
    <definedName name="PrSchr8" localSheetId="1">#REF!</definedName>
    <definedName name="PrSchr8" localSheetId="6">#REF!</definedName>
    <definedName name="PrSchr8" localSheetId="14">#REF!</definedName>
    <definedName name="PrSchr8" localSheetId="4">#REF!</definedName>
    <definedName name="PrSchr8" localSheetId="15">#REF!</definedName>
    <definedName name="PrSchr8" localSheetId="13">#REF!</definedName>
    <definedName name="PrSchr8">#REF!</definedName>
    <definedName name="PrSchr9" localSheetId="12">#REF!</definedName>
    <definedName name="PrSchr9" localSheetId="10">#REF!</definedName>
    <definedName name="PrSchr9" localSheetId="11">#REF!</definedName>
    <definedName name="PrSchr9" localSheetId="0">#REF!</definedName>
    <definedName name="PrSchr9" localSheetId="1">#REF!</definedName>
    <definedName name="PrSchr9" localSheetId="6">#REF!</definedName>
    <definedName name="PrSchr9" localSheetId="14">#REF!</definedName>
    <definedName name="PrSchr9" localSheetId="4">#REF!</definedName>
    <definedName name="PrSchr9" localSheetId="15">#REF!</definedName>
    <definedName name="PrSchr9" localSheetId="13">#REF!</definedName>
    <definedName name="PrSchr9">#REF!</definedName>
    <definedName name="PrSchrNr1" localSheetId="12">#REF!</definedName>
    <definedName name="PrSchrNr1" localSheetId="10">#REF!</definedName>
    <definedName name="PrSchrNr1" localSheetId="11">#REF!</definedName>
    <definedName name="PrSchrNr1" localSheetId="0">#REF!</definedName>
    <definedName name="PrSchrNr1" localSheetId="1">#REF!</definedName>
    <definedName name="PrSchrNr1" localSheetId="6">#REF!</definedName>
    <definedName name="PrSchrNr1" localSheetId="14">#REF!</definedName>
    <definedName name="PrSchrNr1" localSheetId="4">#REF!</definedName>
    <definedName name="PrSchrNr1" localSheetId="15">#REF!</definedName>
    <definedName name="PrSchrNr1" localSheetId="13">#REF!</definedName>
    <definedName name="PrSchrNr1">#REF!</definedName>
    <definedName name="PrSchrNr10" localSheetId="12">#REF!</definedName>
    <definedName name="PrSchrNr10" localSheetId="10">#REF!</definedName>
    <definedName name="PrSchrNr10" localSheetId="11">#REF!</definedName>
    <definedName name="PrSchrNr10" localSheetId="0">#REF!</definedName>
    <definedName name="PrSchrNr10" localSheetId="1">#REF!</definedName>
    <definedName name="PrSchrNr10" localSheetId="6">#REF!</definedName>
    <definedName name="PrSchrNr10" localSheetId="14">#REF!</definedName>
    <definedName name="PrSchrNr10" localSheetId="4">#REF!</definedName>
    <definedName name="PrSchrNr10" localSheetId="15">#REF!</definedName>
    <definedName name="PrSchrNr10" localSheetId="13">#REF!</definedName>
    <definedName name="PrSchrNr10">#REF!</definedName>
    <definedName name="PrSchrNr2" localSheetId="12">#REF!</definedName>
    <definedName name="PrSchrNr2" localSheetId="10">#REF!</definedName>
    <definedName name="PrSchrNr2" localSheetId="11">#REF!</definedName>
    <definedName name="PrSchrNr2" localSheetId="0">#REF!</definedName>
    <definedName name="PrSchrNr2" localSheetId="1">#REF!</definedName>
    <definedName name="PrSchrNr2" localSheetId="6">#REF!</definedName>
    <definedName name="PrSchrNr2" localSheetId="14">#REF!</definedName>
    <definedName name="PrSchrNr2" localSheetId="4">#REF!</definedName>
    <definedName name="PrSchrNr2" localSheetId="15">#REF!</definedName>
    <definedName name="PrSchrNr2" localSheetId="13">#REF!</definedName>
    <definedName name="PrSchrNr2">#REF!</definedName>
    <definedName name="PrSchrNr3" localSheetId="12">#REF!</definedName>
    <definedName name="PrSchrNr3" localSheetId="10">#REF!</definedName>
    <definedName name="PrSchrNr3" localSheetId="11">#REF!</definedName>
    <definedName name="PrSchrNr3" localSheetId="0">#REF!</definedName>
    <definedName name="PrSchrNr3" localSheetId="1">#REF!</definedName>
    <definedName name="PrSchrNr3" localSheetId="6">#REF!</definedName>
    <definedName name="PrSchrNr3" localSheetId="14">#REF!</definedName>
    <definedName name="PrSchrNr3" localSheetId="4">#REF!</definedName>
    <definedName name="PrSchrNr3" localSheetId="15">#REF!</definedName>
    <definedName name="PrSchrNr3" localSheetId="13">#REF!</definedName>
    <definedName name="PrSchrNr3">#REF!</definedName>
    <definedName name="PrSchrNr4" localSheetId="12">#REF!</definedName>
    <definedName name="PrSchrNr4" localSheetId="10">#REF!</definedName>
    <definedName name="PrSchrNr4" localSheetId="11">#REF!</definedName>
    <definedName name="PrSchrNr4" localSheetId="0">#REF!</definedName>
    <definedName name="PrSchrNr4" localSheetId="1">#REF!</definedName>
    <definedName name="PrSchrNr4" localSheetId="6">#REF!</definedName>
    <definedName name="PrSchrNr4" localSheetId="14">#REF!</definedName>
    <definedName name="PrSchrNr4" localSheetId="4">#REF!</definedName>
    <definedName name="PrSchrNr4" localSheetId="15">#REF!</definedName>
    <definedName name="PrSchrNr4" localSheetId="13">#REF!</definedName>
    <definedName name="PrSchrNr4">#REF!</definedName>
    <definedName name="PrSchrNr5" localSheetId="12">#REF!</definedName>
    <definedName name="PrSchrNr5" localSheetId="10">#REF!</definedName>
    <definedName name="PrSchrNr5" localSheetId="11">#REF!</definedName>
    <definedName name="PrSchrNr5" localSheetId="0">#REF!</definedName>
    <definedName name="PrSchrNr5" localSheetId="1">#REF!</definedName>
    <definedName name="PrSchrNr5" localSheetId="6">#REF!</definedName>
    <definedName name="PrSchrNr5" localSheetId="14">#REF!</definedName>
    <definedName name="PrSchrNr5" localSheetId="4">#REF!</definedName>
    <definedName name="PrSchrNr5" localSheetId="15">#REF!</definedName>
    <definedName name="PrSchrNr5" localSheetId="13">#REF!</definedName>
    <definedName name="PrSchrNr5">#REF!</definedName>
    <definedName name="PrSchrNr6" localSheetId="12">#REF!</definedName>
    <definedName name="PrSchrNr6" localSheetId="10">#REF!</definedName>
    <definedName name="PrSchrNr6" localSheetId="11">#REF!</definedName>
    <definedName name="PrSchrNr6" localSheetId="0">#REF!</definedName>
    <definedName name="PrSchrNr6" localSheetId="1">#REF!</definedName>
    <definedName name="PrSchrNr6" localSheetId="6">#REF!</definedName>
    <definedName name="PrSchrNr6" localSheetId="14">#REF!</definedName>
    <definedName name="PrSchrNr6" localSheetId="4">#REF!</definedName>
    <definedName name="PrSchrNr6" localSheetId="15">#REF!</definedName>
    <definedName name="PrSchrNr6" localSheetId="13">#REF!</definedName>
    <definedName name="PrSchrNr6">#REF!</definedName>
    <definedName name="PrSchrNr7" localSheetId="12">#REF!</definedName>
    <definedName name="PrSchrNr7" localSheetId="10">#REF!</definedName>
    <definedName name="PrSchrNr7" localSheetId="11">#REF!</definedName>
    <definedName name="PrSchrNr7" localSheetId="0">#REF!</definedName>
    <definedName name="PrSchrNr7" localSheetId="1">#REF!</definedName>
    <definedName name="PrSchrNr7" localSheetId="6">#REF!</definedName>
    <definedName name="PrSchrNr7" localSheetId="14">#REF!</definedName>
    <definedName name="PrSchrNr7" localSheetId="4">#REF!</definedName>
    <definedName name="PrSchrNr7" localSheetId="15">#REF!</definedName>
    <definedName name="PrSchrNr7" localSheetId="13">#REF!</definedName>
    <definedName name="PrSchrNr7">#REF!</definedName>
    <definedName name="PrSchrNr8" localSheetId="12">#REF!</definedName>
    <definedName name="PrSchrNr8" localSheetId="10">#REF!</definedName>
    <definedName name="PrSchrNr8" localSheetId="11">#REF!</definedName>
    <definedName name="PrSchrNr8" localSheetId="0">#REF!</definedName>
    <definedName name="PrSchrNr8" localSheetId="1">#REF!</definedName>
    <definedName name="PrSchrNr8" localSheetId="6">#REF!</definedName>
    <definedName name="PrSchrNr8" localSheetId="14">#REF!</definedName>
    <definedName name="PrSchrNr8" localSheetId="4">#REF!</definedName>
    <definedName name="PrSchrNr8" localSheetId="15">#REF!</definedName>
    <definedName name="PrSchrNr8" localSheetId="13">#REF!</definedName>
    <definedName name="PrSchrNr8">#REF!</definedName>
    <definedName name="PrSchrNr9" localSheetId="12">#REF!</definedName>
    <definedName name="PrSchrNr9" localSheetId="10">#REF!</definedName>
    <definedName name="PrSchrNr9" localSheetId="11">#REF!</definedName>
    <definedName name="PrSchrNr9" localSheetId="0">#REF!</definedName>
    <definedName name="PrSchrNr9" localSheetId="1">#REF!</definedName>
    <definedName name="PrSchrNr9" localSheetId="6">#REF!</definedName>
    <definedName name="PrSchrNr9" localSheetId="14">#REF!</definedName>
    <definedName name="PrSchrNr9" localSheetId="4">#REF!</definedName>
    <definedName name="PrSchrNr9" localSheetId="15">#REF!</definedName>
    <definedName name="PrSchrNr9" localSheetId="13">#REF!</definedName>
    <definedName name="PrSchrNr9">#REF!</definedName>
    <definedName name="QMB" localSheetId="12">#REF!</definedName>
    <definedName name="QMB" localSheetId="10">#REF!</definedName>
    <definedName name="QMB" localSheetId="11">#REF!</definedName>
    <definedName name="QMB" localSheetId="0">#REF!</definedName>
    <definedName name="QMB" localSheetId="1">#REF!</definedName>
    <definedName name="QMB" localSheetId="6">#REF!</definedName>
    <definedName name="QMB" localSheetId="14">#REF!</definedName>
    <definedName name="QMB" localSheetId="4">#REF!</definedName>
    <definedName name="QMB" localSheetId="15">#REF!</definedName>
    <definedName name="QMB" localSheetId="13">#REF!</definedName>
    <definedName name="QMB">#REF!</definedName>
    <definedName name="Spalte1">'[12]Maßnahmen Potenzialanalyse'!$I$5:$I$11,'[12]Maßnahmen Potenzialanalyse'!$I$13:$I$14,'[12]Maßnahmen Potenzialanalyse'!$I$16:$I$18,'[12]Maßnahmen Potenzialanalyse'!$I$20:$I$24,'[12]Maßnahmen Potenzialanalyse'!$I$26:$I$27,'[12]Maßnahmen Potenzialanalyse'!$I$29:$I$33,'[12]Maßnahmen Potenzialanalyse'!$I$35,'[12]Maßnahmen Potenzialanalyse'!$I$37:$I$41,'[12]Maßnahmen Potenzialanalyse'!$I$41,'[12]Maßnahmen Potenzialanalyse'!$I$42:$I$44,'[12]Maßnahmen Potenzialanalyse'!$I$46,'[12]Maßnahmen Potenzialanalyse'!$I$48:$I$49,'[12]Maßnahmen Potenzialanalyse'!$I$51:$I$54,'[12]Maßnahmen Potenzialanalyse'!$I$55:$I$57</definedName>
    <definedName name="Stand" localSheetId="10">#REF!</definedName>
    <definedName name="Stand" localSheetId="11">#REF!</definedName>
    <definedName name="Stand" localSheetId="7">#REF!</definedName>
    <definedName name="Stand">#REF!</definedName>
    <definedName name="stern" localSheetId="12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0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0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7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6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4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4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5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13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2" localSheetId="12">#REF!</definedName>
    <definedName name="stern2" localSheetId="10">#REF!</definedName>
    <definedName name="stern2" localSheetId="11">#REF!</definedName>
    <definedName name="stern2" localSheetId="0">#REF!</definedName>
    <definedName name="stern2" localSheetId="1">#REF!</definedName>
    <definedName name="stern2" localSheetId="7">#REF!</definedName>
    <definedName name="stern2" localSheetId="6">#REF!</definedName>
    <definedName name="stern2" localSheetId="14">#REF!</definedName>
    <definedName name="stern2" localSheetId="4">#REF!</definedName>
    <definedName name="stern2" localSheetId="15">#REF!</definedName>
    <definedName name="stern2" localSheetId="13">#REF!</definedName>
    <definedName name="stern2">#REF!</definedName>
    <definedName name="Stufe" localSheetId="10">#REF!</definedName>
    <definedName name="Stufe" localSheetId="11">#REF!</definedName>
    <definedName name="Stufe" localSheetId="7">#REF!</definedName>
    <definedName name="Stufe">#REF!</definedName>
    <definedName name="SumA2" localSheetId="12">#REF!</definedName>
    <definedName name="SumA2" localSheetId="10">#REF!</definedName>
    <definedName name="SumA2" localSheetId="11">#REF!</definedName>
    <definedName name="SumA2" localSheetId="0">#REF!</definedName>
    <definedName name="SumA2" localSheetId="1">#REF!</definedName>
    <definedName name="SumA2" localSheetId="7">#REF!</definedName>
    <definedName name="SumA2" localSheetId="6">#REF!</definedName>
    <definedName name="SumA2" localSheetId="14">#REF!</definedName>
    <definedName name="SumA2" localSheetId="4">#REF!</definedName>
    <definedName name="SumA2" localSheetId="15">#REF!</definedName>
    <definedName name="SumA2" localSheetId="13">#REF!</definedName>
    <definedName name="SumA2">#REF!</definedName>
    <definedName name="SumB2" localSheetId="12">#REF!</definedName>
    <definedName name="SumB2" localSheetId="10">#REF!</definedName>
    <definedName name="SumB2" localSheetId="11">#REF!</definedName>
    <definedName name="SumB2" localSheetId="0">#REF!</definedName>
    <definedName name="SumB2" localSheetId="1">#REF!</definedName>
    <definedName name="SumB2" localSheetId="6">#REF!</definedName>
    <definedName name="SumB2" localSheetId="14">#REF!</definedName>
    <definedName name="SumB2" localSheetId="4">#REF!</definedName>
    <definedName name="SumB2" localSheetId="15">#REF!</definedName>
    <definedName name="SumB2" localSheetId="13">#REF!</definedName>
    <definedName name="SumB2">#REF!</definedName>
    <definedName name="SumC2" localSheetId="12">#REF!</definedName>
    <definedName name="SumC2" localSheetId="10">#REF!</definedName>
    <definedName name="SumC2" localSheetId="11">#REF!</definedName>
    <definedName name="SumC2" localSheetId="0">#REF!</definedName>
    <definedName name="SumC2" localSheetId="1">#REF!</definedName>
    <definedName name="SumC2" localSheetId="6">#REF!</definedName>
    <definedName name="SumC2" localSheetId="14">#REF!</definedName>
    <definedName name="SumC2" localSheetId="4">#REF!</definedName>
    <definedName name="SumC2" localSheetId="15">#REF!</definedName>
    <definedName name="SumC2" localSheetId="13">#REF!</definedName>
    <definedName name="SumC2">#REF!</definedName>
    <definedName name="tage" localSheetId="10">#REF!</definedName>
    <definedName name="tage" localSheetId="11">#REF!</definedName>
    <definedName name="tage">#REF!</definedName>
    <definedName name="Teil5" localSheetId="12">#REF!</definedName>
    <definedName name="Teil5" localSheetId="10">#REF!</definedName>
    <definedName name="Teil5" localSheetId="11">#REF!</definedName>
    <definedName name="Teil5" localSheetId="0">#REF!</definedName>
    <definedName name="Teil5" localSheetId="1">#REF!</definedName>
    <definedName name="Teil5" localSheetId="6">#REF!</definedName>
    <definedName name="Teil5" localSheetId="14">#REF!</definedName>
    <definedName name="Teil5" localSheetId="4">#REF!</definedName>
    <definedName name="Teil5" localSheetId="15">#REF!</definedName>
    <definedName name="Teil5" localSheetId="13">#REF!</definedName>
    <definedName name="Teil5">#REF!</definedName>
    <definedName name="Teile" localSheetId="10">#REF!</definedName>
    <definedName name="Teile" localSheetId="11">#REF!</definedName>
    <definedName name="Teile" localSheetId="7">#REF!</definedName>
    <definedName name="Teile">#REF!</definedName>
    <definedName name="Teile99" localSheetId="10">#REF!</definedName>
    <definedName name="Teile99" localSheetId="11">#REF!</definedName>
    <definedName name="Teile99" localSheetId="7">#REF!</definedName>
    <definedName name="Teile99">#REF!</definedName>
    <definedName name="Teileprüfung">'[13]Listen'!$F$2:$F$19</definedName>
    <definedName name="U_Bez_Re">'[7]Voreinstellungen'!$C$5</definedName>
    <definedName name="U_Name_Li">'[7]Voreinstellungen'!$B$4</definedName>
    <definedName name="U_Name_Re">'[7]Voreinstellungen'!$B$5</definedName>
    <definedName name="Uhrzeit" localSheetId="12">#REF!</definedName>
    <definedName name="Uhrzeit" localSheetId="10">#REF!</definedName>
    <definedName name="Uhrzeit" localSheetId="11">#REF!</definedName>
    <definedName name="Uhrzeit" localSheetId="0">#REF!</definedName>
    <definedName name="Uhrzeit" localSheetId="1">#REF!</definedName>
    <definedName name="Uhrzeit" localSheetId="7">#REF!</definedName>
    <definedName name="Uhrzeit" localSheetId="6">#REF!</definedName>
    <definedName name="Uhrzeit" localSheetId="14">#REF!</definedName>
    <definedName name="Uhrzeit" localSheetId="4">#REF!</definedName>
    <definedName name="Uhrzeit" localSheetId="15">#REF!</definedName>
    <definedName name="Uhrzeit" localSheetId="13">#REF!</definedName>
    <definedName name="Uhrzeit">#REF!</definedName>
    <definedName name="WerteListe" localSheetId="12">#REF!</definedName>
    <definedName name="WerteListe" localSheetId="10">#REF!</definedName>
    <definedName name="WerteListe" localSheetId="11">#REF!</definedName>
    <definedName name="WerteListe" localSheetId="0">#REF!</definedName>
    <definedName name="WerteListe" localSheetId="1">#REF!</definedName>
    <definedName name="WerteListe" localSheetId="7">#REF!</definedName>
    <definedName name="WerteListe" localSheetId="6">#REF!</definedName>
    <definedName name="WerteListe" localSheetId="14">#REF!</definedName>
    <definedName name="WerteListe" localSheetId="4">#REF!</definedName>
    <definedName name="WerteListe" localSheetId="15">#REF!</definedName>
    <definedName name="WerteListe" localSheetId="13">#REF!</definedName>
    <definedName name="WerteListe">#REF!</definedName>
    <definedName name="wo" localSheetId="10">#REF!</definedName>
    <definedName name="wo" localSheetId="11">#REF!</definedName>
    <definedName name="wo" localSheetId="7">#REF!</definedName>
    <definedName name="wo">#REF!</definedName>
    <definedName name="YN">'[5]PWT Planung - PWT plan'!$O$1074:$O$1075</definedName>
    <definedName name="Z.1" localSheetId="12">#REF!</definedName>
    <definedName name="Z.1" localSheetId="10">#REF!</definedName>
    <definedName name="Z.1" localSheetId="11">#REF!</definedName>
    <definedName name="Z.1" localSheetId="0">#REF!</definedName>
    <definedName name="Z.1" localSheetId="1">#REF!</definedName>
    <definedName name="Z.1" localSheetId="7">#REF!</definedName>
    <definedName name="Z.1" localSheetId="6">#REF!</definedName>
    <definedName name="Z.1" localSheetId="14">#REF!</definedName>
    <definedName name="Z.1" localSheetId="4">#REF!</definedName>
    <definedName name="Z.1" localSheetId="15">#REF!</definedName>
    <definedName name="Z.1" localSheetId="13">#REF!</definedName>
    <definedName name="Z.1">#REF!</definedName>
    <definedName name="Z.2" localSheetId="12">#REF!</definedName>
    <definedName name="Z.2" localSheetId="10">#REF!</definedName>
    <definedName name="Z.2" localSheetId="11">#REF!</definedName>
    <definedName name="Z.2" localSheetId="0">#REF!</definedName>
    <definedName name="Z.2" localSheetId="1">#REF!</definedName>
    <definedName name="Z.2" localSheetId="7">#REF!</definedName>
    <definedName name="Z.2" localSheetId="6">#REF!</definedName>
    <definedName name="Z.2" localSheetId="14">#REF!</definedName>
    <definedName name="Z.2" localSheetId="4">#REF!</definedName>
    <definedName name="Z.2" localSheetId="15">#REF!</definedName>
    <definedName name="Z.2" localSheetId="13">#REF!</definedName>
    <definedName name="Z.2">#REF!</definedName>
    <definedName name="Z.3" localSheetId="12">#REF!</definedName>
    <definedName name="Z.3" localSheetId="10">#REF!</definedName>
    <definedName name="Z.3" localSheetId="11">#REF!</definedName>
    <definedName name="Z.3" localSheetId="0">#REF!</definedName>
    <definedName name="Z.3" localSheetId="1">#REF!</definedName>
    <definedName name="Z.3" localSheetId="7">#REF!</definedName>
    <definedName name="Z.3" localSheetId="6">#REF!</definedName>
    <definedName name="Z.3" localSheetId="14">#REF!</definedName>
    <definedName name="Z.3" localSheetId="4">#REF!</definedName>
    <definedName name="Z.3" localSheetId="15">#REF!</definedName>
    <definedName name="Z.3" localSheetId="13">#REF!</definedName>
    <definedName name="Z.3">#REF!</definedName>
    <definedName name="Z.4" localSheetId="12">#REF!</definedName>
    <definedName name="Z.4" localSheetId="10">#REF!</definedName>
    <definedName name="Z.4" localSheetId="11">#REF!</definedName>
    <definedName name="Z.4" localSheetId="0">#REF!</definedName>
    <definedName name="Z.4" localSheetId="1">#REF!</definedName>
    <definedName name="Z.4" localSheetId="6">#REF!</definedName>
    <definedName name="Z.4" localSheetId="14">#REF!</definedName>
    <definedName name="Z.4" localSheetId="4">#REF!</definedName>
    <definedName name="Z.4" localSheetId="15">#REF!</definedName>
    <definedName name="Z.4" localSheetId="13">#REF!</definedName>
    <definedName name="Z.4">#REF!</definedName>
    <definedName name="Z.5" localSheetId="12">#REF!</definedName>
    <definedName name="Z.5" localSheetId="10">#REF!</definedName>
    <definedName name="Z.5" localSheetId="11">#REF!</definedName>
    <definedName name="Z.5" localSheetId="0">#REF!</definedName>
    <definedName name="Z.5" localSheetId="1">#REF!</definedName>
    <definedName name="Z.5" localSheetId="6">#REF!</definedName>
    <definedName name="Z.5" localSheetId="14">#REF!</definedName>
    <definedName name="Z.5" localSheetId="4">#REF!</definedName>
    <definedName name="Z.5" localSheetId="15">#REF!</definedName>
    <definedName name="Z.5" localSheetId="13">#REF!</definedName>
    <definedName name="Z.5">#REF!</definedName>
    <definedName name="Z_0ECFC283_6C76_4A57_917B_789BF8438788_.wvu.Cols" localSheetId="12" hidden="1">'Absicherung besondere Merkmale'!$BG:$BI</definedName>
    <definedName name="Z_0ECFC283_6C76_4A57_917B_789BF8438788_.wvu.Cols" localSheetId="9" hidden="1">'Anlage 4 PPF-Bewertung'!$AO:$AW</definedName>
    <definedName name="Z_0ECFC283_6C76_4A57_917B_789BF8438788_.wvu.Cols" localSheetId="10" hidden="1">'Anlage 5 Deckblatt Software 1'!$AO:$AY</definedName>
    <definedName name="Z_0ECFC283_6C76_4A57_917B_789BF8438788_.wvu.Cols" localSheetId="11" hidden="1">'Anlage 5 Deckblatt Software 2'!$AO:$AY</definedName>
    <definedName name="Z_0ECFC283_6C76_4A57_917B_789BF8438788_.wvu.Cols" localSheetId="2" hidden="1">'Deckblatt'!$AO:$AQ</definedName>
    <definedName name="Z_0ECFC283_6C76_4A57_917B_789BF8438788_.wvu.Cols" localSheetId="7" hidden="1">'Produktbez. Nachweise'!$AW:$AZ</definedName>
    <definedName name="Z_0ECFC283_6C76_4A57_917B_789BF8438788_.wvu.Cols" localSheetId="6" hidden="1">'Produktionslenkungsplan'!$BG:$BI</definedName>
    <definedName name="Z_0ECFC283_6C76_4A57_917B_789BF8438788_.wvu.Cols" localSheetId="5" hidden="1">'Prozessablaufplan'!$AO:$AQ</definedName>
    <definedName name="Z_0ECFC283_6C76_4A57_917B_789BF8438788_.wvu.Cols" localSheetId="8" hidden="1">'Prozessbez. Nachweise'!$AO:$AQ</definedName>
    <definedName name="Z_0ECFC283_6C76_4A57_917B_789BF8438788_.wvu.Cols" localSheetId="14" hidden="1">'Prüfmittelliste'!$BG:$BI</definedName>
    <definedName name="Z_0ECFC283_6C76_4A57_917B_789BF8438788_.wvu.Cols" localSheetId="3" hidden="1">'Selbstb. Produkt'!$AO:$AU</definedName>
    <definedName name="Z_0ECFC283_6C76_4A57_917B_789BF8438788_.wvu.Cols" localSheetId="4" hidden="1">'Selbstb. Prozess'!$AO:$AU</definedName>
    <definedName name="Z_0ECFC283_6C76_4A57_917B_789BF8438788_.wvu.Cols" localSheetId="15" hidden="1">'Teilelebenslauf'!$BG:$BI</definedName>
    <definedName name="Z_0ECFC283_6C76_4A57_917B_789BF8438788_.wvu.Cols" localSheetId="13" hidden="1">'Werkzeugliste'!$BG:$BI</definedName>
    <definedName name="Z_0ECFC283_6C76_4A57_917B_789BF8438788_.wvu.FilterData" localSheetId="16" hidden="1">'Sprachen'!$A$3:$L$390</definedName>
    <definedName name="Z_0ECFC283_6C76_4A57_917B_789BF8438788_.wvu.PrintArea" localSheetId="9" hidden="1">'Anlage 4 PPF-Bewertung'!$A$1:$AN$149</definedName>
    <definedName name="Z_0ECFC283_6C76_4A57_917B_789BF8438788_.wvu.PrintArea" localSheetId="10" hidden="1">'Anlage 5 Deckblatt Software 1'!$A$1:$AN$85</definedName>
    <definedName name="Z_0ECFC283_6C76_4A57_917B_789BF8438788_.wvu.PrintArea" localSheetId="11" hidden="1">'Anlage 5 Deckblatt Software 2'!$A$1:$AN$55</definedName>
    <definedName name="Z_0ECFC283_6C76_4A57_917B_789BF8438788_.wvu.PrintArea" localSheetId="2" hidden="1">'Deckblatt'!$A$1:$AN$45</definedName>
    <definedName name="Z_0ECFC283_6C76_4A57_917B_789BF8438788_.wvu.PrintArea" localSheetId="0" hidden="1">'INFO'!$A$1:$AP$31</definedName>
    <definedName name="Z_0ECFC283_6C76_4A57_917B_789BF8438788_.wvu.PrintArea" localSheetId="1" hidden="1">'PPF-Abstimmung'!$A$1:$AP$32</definedName>
    <definedName name="Z_0ECFC283_6C76_4A57_917B_789BF8438788_.wvu.PrintArea" localSheetId="7" hidden="1">'Produktbez. Nachweise'!$A$1:$AV$107</definedName>
    <definedName name="Z_0ECFC283_6C76_4A57_917B_789BF8438788_.wvu.PrintArea" localSheetId="5" hidden="1">'Prozessablaufplan'!$A$1:$AN$41</definedName>
    <definedName name="Z_0ECFC283_6C76_4A57_917B_789BF8438788_.wvu.PrintArea" localSheetId="8" hidden="1">'Prozessbez. Nachweise'!$A$1:$AN$41</definedName>
    <definedName name="Z_0ECFC283_6C76_4A57_917B_789BF8438788_.wvu.PrintArea" localSheetId="3" hidden="1">'Selbstb. Produkt'!$A$1:$AN$32</definedName>
    <definedName name="Z_0ECFC283_6C76_4A57_917B_789BF8438788_.wvu.PrintArea" localSheetId="4" hidden="1">'Selbstb. Prozess'!$A$1:$AN$36</definedName>
    <definedName name="Z_0ECFC283_6C76_4A57_917B_789BF8438788_.wvu.PrintTitles" localSheetId="9" hidden="1">'Anlage 4 PPF-Bewertung'!$1:$11</definedName>
    <definedName name="Z_0ECFC283_6C76_4A57_917B_789BF8438788_.wvu.PrintTitles" localSheetId="10" hidden="1">'Anlage 5 Deckblatt Software 1'!$1:$11</definedName>
    <definedName name="Z_0ECFC283_6C76_4A57_917B_789BF8438788_.wvu.PrintTitles" localSheetId="11" hidden="1">'Anlage 5 Deckblatt Software 2'!$1:$11</definedName>
    <definedName name="Z_0ECFC283_6C76_4A57_917B_789BF8438788_.wvu.PrintTitles" localSheetId="0" hidden="1">'INFO'!$1:$2</definedName>
    <definedName name="Z_0ECFC283_6C76_4A57_917B_789BF8438788_.wvu.PrintTitles" localSheetId="1" hidden="1">'PPF-Abstimmung'!$1:$2</definedName>
    <definedName name="Z_C900F847_122E_409D_83D7_7CAC46499E31_.wvu.Cols" localSheetId="12" hidden="1">'Absicherung besondere Merkmale'!$BG:$BI</definedName>
    <definedName name="Z_C900F847_122E_409D_83D7_7CAC46499E31_.wvu.Cols" localSheetId="9" hidden="1">'Anlage 4 PPF-Bewertung'!$AO:$AW</definedName>
    <definedName name="Z_C900F847_122E_409D_83D7_7CAC46499E31_.wvu.Cols" localSheetId="10" hidden="1">'Anlage 5 Deckblatt Software 1'!$AO:$AY</definedName>
    <definedName name="Z_C900F847_122E_409D_83D7_7CAC46499E31_.wvu.Cols" localSheetId="11" hidden="1">'Anlage 5 Deckblatt Software 2'!$AO:$AY</definedName>
    <definedName name="Z_C900F847_122E_409D_83D7_7CAC46499E31_.wvu.Cols" localSheetId="2" hidden="1">'Deckblatt'!$AO:$AQ</definedName>
    <definedName name="Z_C900F847_122E_409D_83D7_7CAC46499E31_.wvu.Cols" localSheetId="0" hidden="1">'INFO'!$AQ:$AW</definedName>
    <definedName name="Z_C900F847_122E_409D_83D7_7CAC46499E31_.wvu.Cols" localSheetId="1" hidden="1">'PPF-Abstimmung'!$AQ:$AW</definedName>
    <definedName name="Z_C900F847_122E_409D_83D7_7CAC46499E31_.wvu.Cols" localSheetId="7" hidden="1">'Produktbez. Nachweise'!$AW:$AZ</definedName>
    <definedName name="Z_C900F847_122E_409D_83D7_7CAC46499E31_.wvu.Cols" localSheetId="6" hidden="1">'Produktionslenkungsplan'!$BG:$BI</definedName>
    <definedName name="Z_C900F847_122E_409D_83D7_7CAC46499E31_.wvu.Cols" localSheetId="5" hidden="1">'Prozessablaufplan'!$AO:$AQ</definedName>
    <definedName name="Z_C900F847_122E_409D_83D7_7CAC46499E31_.wvu.Cols" localSheetId="8" hidden="1">'Prozessbez. Nachweise'!$AO:$AQ</definedName>
    <definedName name="Z_C900F847_122E_409D_83D7_7CAC46499E31_.wvu.Cols" localSheetId="14" hidden="1">'Prüfmittelliste'!$BG:$BI</definedName>
    <definedName name="Z_C900F847_122E_409D_83D7_7CAC46499E31_.wvu.Cols" localSheetId="3" hidden="1">'Selbstb. Produkt'!$AO:$AU</definedName>
    <definedName name="Z_C900F847_122E_409D_83D7_7CAC46499E31_.wvu.Cols" localSheetId="4" hidden="1">'Selbstb. Prozess'!$AO:$AU</definedName>
    <definedName name="Z_C900F847_122E_409D_83D7_7CAC46499E31_.wvu.Cols" localSheetId="15" hidden="1">'Teilelebenslauf'!$BG:$BI</definedName>
    <definedName name="Z_C900F847_122E_409D_83D7_7CAC46499E31_.wvu.Cols" localSheetId="13" hidden="1">'Werkzeugliste'!$BG:$BI</definedName>
    <definedName name="Z_C900F847_122E_409D_83D7_7CAC46499E31_.wvu.FilterData" localSheetId="16" hidden="1">'Sprachen'!$A$3:$L$390</definedName>
    <definedName name="Z_C900F847_122E_409D_83D7_7CAC46499E31_.wvu.PrintArea" localSheetId="9" hidden="1">'Anlage 4 PPF-Bewertung'!$A$1:$AN$149</definedName>
    <definedName name="Z_C900F847_122E_409D_83D7_7CAC46499E31_.wvu.PrintArea" localSheetId="10" hidden="1">'Anlage 5 Deckblatt Software 1'!$A$1:$AN$85</definedName>
    <definedName name="Z_C900F847_122E_409D_83D7_7CAC46499E31_.wvu.PrintArea" localSheetId="11" hidden="1">'Anlage 5 Deckblatt Software 2'!$A$1:$AN$55</definedName>
    <definedName name="Z_C900F847_122E_409D_83D7_7CAC46499E31_.wvu.PrintArea" localSheetId="2" hidden="1">'Deckblatt'!$A$1:$AN$45</definedName>
    <definedName name="Z_C900F847_122E_409D_83D7_7CAC46499E31_.wvu.PrintArea" localSheetId="0" hidden="1">'INFO'!$A$1:$AP$31</definedName>
    <definedName name="Z_C900F847_122E_409D_83D7_7CAC46499E31_.wvu.PrintArea" localSheetId="1" hidden="1">'PPF-Abstimmung'!$A$1:$AP$32</definedName>
    <definedName name="Z_C900F847_122E_409D_83D7_7CAC46499E31_.wvu.PrintArea" localSheetId="7" hidden="1">'Produktbez. Nachweise'!$A$1:$AV$107</definedName>
    <definedName name="Z_C900F847_122E_409D_83D7_7CAC46499E31_.wvu.PrintArea" localSheetId="5" hidden="1">'Prozessablaufplan'!$A$1:$AN$41</definedName>
    <definedName name="Z_C900F847_122E_409D_83D7_7CAC46499E31_.wvu.PrintArea" localSheetId="8" hidden="1">'Prozessbez. Nachweise'!$A$1:$AN$41</definedName>
    <definedName name="Z_C900F847_122E_409D_83D7_7CAC46499E31_.wvu.PrintArea" localSheetId="3" hidden="1">'Selbstb. Produkt'!$A$1:$AN$32</definedName>
    <definedName name="Z_C900F847_122E_409D_83D7_7CAC46499E31_.wvu.PrintArea" localSheetId="4" hidden="1">'Selbstb. Prozess'!$A$1:$AN$36</definedName>
    <definedName name="Z_C900F847_122E_409D_83D7_7CAC46499E31_.wvu.PrintTitles" localSheetId="9" hidden="1">'Anlage 4 PPF-Bewertung'!$1:$11</definedName>
    <definedName name="Z_C900F847_122E_409D_83D7_7CAC46499E31_.wvu.PrintTitles" localSheetId="10" hidden="1">'Anlage 5 Deckblatt Software 1'!$1:$11</definedName>
    <definedName name="Z_C900F847_122E_409D_83D7_7CAC46499E31_.wvu.PrintTitles" localSheetId="11" hidden="1">'Anlage 5 Deckblatt Software 2'!$1:$11</definedName>
    <definedName name="Z_C900F847_122E_409D_83D7_7CAC46499E31_.wvu.PrintTitles" localSheetId="0" hidden="1">'INFO'!$1:$2</definedName>
    <definedName name="Z_C900F847_122E_409D_83D7_7CAC46499E31_.wvu.PrintTitles" localSheetId="1" hidden="1">'PPF-Abstimmung'!$1:$2</definedName>
    <definedName name="Z_F936914E_BBEC_4C05_A523_B3629D409799_.wvu.Cols" localSheetId="12" hidden="1">'Absicherung besondere Merkmale'!$BG:$BI</definedName>
    <definedName name="Z_F936914E_BBEC_4C05_A523_B3629D409799_.wvu.Cols" localSheetId="9" hidden="1">'Anlage 4 PPF-Bewertung'!$AO:$AW</definedName>
    <definedName name="Z_F936914E_BBEC_4C05_A523_B3629D409799_.wvu.Cols" localSheetId="10" hidden="1">'Anlage 5 Deckblatt Software 1'!$AO:$AY</definedName>
    <definedName name="Z_F936914E_BBEC_4C05_A523_B3629D409799_.wvu.Cols" localSheetId="11" hidden="1">'Anlage 5 Deckblatt Software 2'!$AO:$AY</definedName>
    <definedName name="Z_F936914E_BBEC_4C05_A523_B3629D409799_.wvu.Cols" localSheetId="2" hidden="1">'Deckblatt'!$AO:$AQ</definedName>
    <definedName name="Z_F936914E_BBEC_4C05_A523_B3629D409799_.wvu.Cols" localSheetId="0" hidden="1">'INFO'!$AQ:$AW</definedName>
    <definedName name="Z_F936914E_BBEC_4C05_A523_B3629D409799_.wvu.Cols" localSheetId="1" hidden="1">'PPF-Abstimmung'!$AQ:$AW</definedName>
    <definedName name="Z_F936914E_BBEC_4C05_A523_B3629D409799_.wvu.Cols" localSheetId="7" hidden="1">'Produktbez. Nachweise'!$AW:$AZ</definedName>
    <definedName name="Z_F936914E_BBEC_4C05_A523_B3629D409799_.wvu.Cols" localSheetId="6" hidden="1">'Produktionslenkungsplan'!$BG:$BI</definedName>
    <definedName name="Z_F936914E_BBEC_4C05_A523_B3629D409799_.wvu.Cols" localSheetId="5" hidden="1">'Prozessablaufplan'!$AO:$AQ</definedName>
    <definedName name="Z_F936914E_BBEC_4C05_A523_B3629D409799_.wvu.Cols" localSheetId="8" hidden="1">'Prozessbez. Nachweise'!$AO:$AQ</definedName>
    <definedName name="Z_F936914E_BBEC_4C05_A523_B3629D409799_.wvu.Cols" localSheetId="14" hidden="1">'Prüfmittelliste'!$BG:$BI</definedName>
    <definedName name="Z_F936914E_BBEC_4C05_A523_B3629D409799_.wvu.Cols" localSheetId="3" hidden="1">'Selbstb. Produkt'!$AO:$AU</definedName>
    <definedName name="Z_F936914E_BBEC_4C05_A523_B3629D409799_.wvu.Cols" localSheetId="4" hidden="1">'Selbstb. Prozess'!$AO:$AU</definedName>
    <definedName name="Z_F936914E_BBEC_4C05_A523_B3629D409799_.wvu.Cols" localSheetId="15" hidden="1">'Teilelebenslauf'!$BG:$BI</definedName>
    <definedName name="Z_F936914E_BBEC_4C05_A523_B3629D409799_.wvu.Cols" localSheetId="13" hidden="1">'Werkzeugliste'!$BG:$BI</definedName>
    <definedName name="Z_F936914E_BBEC_4C05_A523_B3629D409799_.wvu.FilterData" localSheetId="16" hidden="1">'Sprachen'!$A$3:$L$390</definedName>
    <definedName name="Z_F936914E_BBEC_4C05_A523_B3629D409799_.wvu.PrintArea" localSheetId="9" hidden="1">'Anlage 4 PPF-Bewertung'!$A$1:$AN$149</definedName>
    <definedName name="Z_F936914E_BBEC_4C05_A523_B3629D409799_.wvu.PrintArea" localSheetId="10" hidden="1">'Anlage 5 Deckblatt Software 1'!$A$1:$AN$85</definedName>
    <definedName name="Z_F936914E_BBEC_4C05_A523_B3629D409799_.wvu.PrintArea" localSheetId="11" hidden="1">'Anlage 5 Deckblatt Software 2'!$A$1:$AN$55</definedName>
    <definedName name="Z_F936914E_BBEC_4C05_A523_B3629D409799_.wvu.PrintArea" localSheetId="2" hidden="1">'Deckblatt'!$A$1:$AN$45</definedName>
    <definedName name="Z_F936914E_BBEC_4C05_A523_B3629D409799_.wvu.PrintArea" localSheetId="0" hidden="1">'INFO'!$A$1:$AP$31</definedName>
    <definedName name="Z_F936914E_BBEC_4C05_A523_B3629D409799_.wvu.PrintArea" localSheetId="1" hidden="1">'PPF-Abstimmung'!$A$1:$AP$32</definedName>
    <definedName name="Z_F936914E_BBEC_4C05_A523_B3629D409799_.wvu.PrintArea" localSheetId="7" hidden="1">'Produktbez. Nachweise'!$A$1:$AV$107</definedName>
    <definedName name="Z_F936914E_BBEC_4C05_A523_B3629D409799_.wvu.PrintArea" localSheetId="5" hidden="1">'Prozessablaufplan'!$A$1:$AN$41</definedName>
    <definedName name="Z_F936914E_BBEC_4C05_A523_B3629D409799_.wvu.PrintArea" localSheetId="8" hidden="1">'Prozessbez. Nachweise'!$A$1:$AN$41</definedName>
    <definedName name="Z_F936914E_BBEC_4C05_A523_B3629D409799_.wvu.PrintArea" localSheetId="3" hidden="1">'Selbstb. Produkt'!$A$1:$AN$32</definedName>
    <definedName name="Z_F936914E_BBEC_4C05_A523_B3629D409799_.wvu.PrintArea" localSheetId="4" hidden="1">'Selbstb. Prozess'!$A$1:$AN$36</definedName>
    <definedName name="Z_F936914E_BBEC_4C05_A523_B3629D409799_.wvu.PrintTitles" localSheetId="9" hidden="1">'Anlage 4 PPF-Bewertung'!$1:$11</definedName>
    <definedName name="Z_F936914E_BBEC_4C05_A523_B3629D409799_.wvu.PrintTitles" localSheetId="10" hidden="1">'Anlage 5 Deckblatt Software 1'!$1:$11</definedName>
    <definedName name="Z_F936914E_BBEC_4C05_A523_B3629D409799_.wvu.PrintTitles" localSheetId="11" hidden="1">'Anlage 5 Deckblatt Software 2'!$1:$11</definedName>
    <definedName name="Z_F936914E_BBEC_4C05_A523_B3629D409799_.wvu.PrintTitles" localSheetId="0" hidden="1">'INFO'!$1:$2</definedName>
    <definedName name="Z_F936914E_BBEC_4C05_A523_B3629D409799_.wvu.PrintTitles" localSheetId="1" hidden="1">'PPF-Abstimmung'!$1:$2</definedName>
    <definedName name="_xlnm.Print_Titles" localSheetId="0">'INFO'!$1:$2</definedName>
    <definedName name="_xlnm.Print_Titles" localSheetId="1">'PPF-Abstimmung'!$1:$2</definedName>
    <definedName name="_xlnm.Print_Titles" localSheetId="9">'Anlage 4 PPF-Bewertung'!$1:$11</definedName>
    <definedName name="_xlnm.Print_Titles" localSheetId="10">'Anlage 5 Deckblatt Software 1'!$1:$11</definedName>
    <definedName name="_xlnm.Print_Titles" localSheetId="11">'Anlage 5 Deckblatt Software 2'!$1:$11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0.xml><?xml version="1.0" encoding="utf-8"?>
<comments xmlns="http://schemas.openxmlformats.org/spreadsheetml/2006/main">
  <authors>
    <author>Weiss, Manfred</author>
  </authors>
  <commentList>
    <comment ref="S118" authorId="0">
      <text>
        <r>
          <rPr>
            <b/>
            <sz val="9"/>
            <rFont val="Segoe UI"/>
            <family val="2"/>
          </rPr>
          <t>Only filled automatically in case all criteria according to specification. 
In case of deviations, cell has to be filled manually</t>
        </r>
      </text>
    </comment>
  </commentList>
</comments>
</file>

<file path=xl/comments11.xml><?xml version="1.0" encoding="utf-8"?>
<comments xmlns="http://schemas.openxmlformats.org/spreadsheetml/2006/main">
  <authors>
    <author>Weiss, Manfred</author>
  </authors>
  <commentList>
    <comment ref="AY19" authorId="0">
      <text>
        <r>
          <rPr>
            <b/>
            <sz val="9"/>
            <rFont val="Segoe UI"/>
            <family val="2"/>
          </rPr>
          <t>Weiss, Manfred:</t>
        </r>
        <r>
          <rPr>
            <sz val="9"/>
            <rFont val="Segoe UI"/>
            <family val="2"/>
          </rPr>
          <t xml:space="preserve">
0: Nicht ausreichend Bewertungen
1: vollständig erfüllt
2: nicht vollständig erfüllt
</t>
        </r>
      </text>
    </comment>
  </commentList>
</comments>
</file>

<file path=xl/comments4.xml><?xml version="1.0" encoding="utf-8"?>
<comments xmlns="http://schemas.openxmlformats.org/spreadsheetml/2006/main">
  <authors>
    <author>Schab, Michael (050)</author>
  </authors>
  <commentList>
    <comment ref="AS26" authorId="0">
      <text>
        <r>
          <rPr>
            <b/>
            <sz val="8"/>
            <rFont val="Tahoma"/>
            <family val="2"/>
          </rPr>
          <t>Anzahl der Kriterien, die mehrfach bewertet wurden</t>
        </r>
      </text>
    </comment>
  </commentList>
</comments>
</file>

<file path=xl/comments5.xml><?xml version="1.0" encoding="utf-8"?>
<comments xmlns="http://schemas.openxmlformats.org/spreadsheetml/2006/main">
  <authors>
    <author>Schab, Michael (050)</author>
  </authors>
  <commentList>
    <comment ref="AS30" authorId="0">
      <text>
        <r>
          <rPr>
            <b/>
            <sz val="8"/>
            <rFont val="Tahoma"/>
            <family val="2"/>
          </rPr>
          <t>Anzahl der Kriterien, die mehrfach bewertet wurden</t>
        </r>
      </text>
    </comment>
  </commentList>
</comments>
</file>

<file path=xl/sharedStrings.xml><?xml version="1.0" encoding="utf-8"?>
<sst xmlns="http://schemas.openxmlformats.org/spreadsheetml/2006/main" count="1311" uniqueCount="1157">
  <si>
    <t>Deutsch</t>
  </si>
  <si>
    <t>English</t>
  </si>
  <si>
    <t>Ja</t>
  </si>
  <si>
    <t>Yes</t>
  </si>
  <si>
    <t>Nein</t>
  </si>
  <si>
    <t>No</t>
  </si>
  <si>
    <t>Anforderungen erfüllt</t>
  </si>
  <si>
    <t>Requirements met</t>
  </si>
  <si>
    <t>Anforderungen nicht vollständig erfüllt</t>
  </si>
  <si>
    <t>Requirements not fully met</t>
  </si>
  <si>
    <t>Anforderungen nicht erfüllt</t>
  </si>
  <si>
    <t>Requirements not met</t>
  </si>
  <si>
    <t>Eingabe nicht korrekt, bitte prüfen</t>
  </si>
  <si>
    <t>Entry incorrect, please check</t>
  </si>
  <si>
    <t>Adresse</t>
  </si>
  <si>
    <t>Address</t>
  </si>
  <si>
    <t xml:space="preserve">Abweichung zur Spezifikation,
Kundenakzeptanz liegt vor </t>
  </si>
  <si>
    <t xml:space="preserve">Deviation from specification
customer acceptance granted </t>
  </si>
  <si>
    <t>(sofern für das Produkt zutreffend)</t>
  </si>
  <si>
    <t>(if applicable for the product)</t>
  </si>
  <si>
    <t>3D-Datensatzmessung</t>
  </si>
  <si>
    <t>3D record measurement</t>
  </si>
  <si>
    <t>Abladestelle</t>
  </si>
  <si>
    <t>Unloading point</t>
  </si>
  <si>
    <t>Abnahmerichtlinien</t>
  </si>
  <si>
    <t>Acceptance guidelines</t>
  </si>
  <si>
    <t>Absicherung Besonderer Merkmale gemäß technischen Spezifikationen und vereinbarten Merkmalen (z. B. Poka Yoke, 100%-Prüfung, Prozessfähigkeiten, …)</t>
  </si>
  <si>
    <t>Assurance of special characteristics according to technical specifications and agreed characteristics (e.g. poka-yoke, 100% inspection, process capabilities, etc.)</t>
  </si>
  <si>
    <t xml:space="preserve">Absicherung nicht vollständig nachgewiesen </t>
  </si>
  <si>
    <t xml:space="preserve">Assurance not fully verified </t>
  </si>
  <si>
    <t>Absicherung nicht vollständig nachgewiesen, 
Zusatzmaßnahmen sind installiert,
Kundenakzeptanz liegt vor</t>
  </si>
  <si>
    <t>Assurance not fully verified
additional measures installed
customer acceptance granted</t>
  </si>
  <si>
    <t>Abstimmung PPF-Inhalt und Vorlage</t>
  </si>
  <si>
    <t>Agreement on PPA content and submission</t>
  </si>
  <si>
    <t>Abteilung</t>
  </si>
  <si>
    <t>Department</t>
  </si>
  <si>
    <t>Abweichende Einschätzung des Kunden gegenüber der Organisation</t>
  </si>
  <si>
    <t>Customer evaluation deviating from that of the organization</t>
  </si>
  <si>
    <t>Abweichgenehmigung</t>
  </si>
  <si>
    <t>Deviation approval</t>
  </si>
  <si>
    <t>Abweich-          genehmigung</t>
  </si>
  <si>
    <t>Aktualisierte PPF-Dokumentation</t>
  </si>
  <si>
    <t>Updated PPA documentation</t>
  </si>
  <si>
    <t>Aktualisierte PPF-Dokumentation erforderlich</t>
  </si>
  <si>
    <t>Updated PPA documentation required</t>
  </si>
  <si>
    <t>Aktualisierung der PPF-Dokumentation erforderlich</t>
  </si>
  <si>
    <t>Update of PPA documentation required</t>
  </si>
  <si>
    <t>Akustik</t>
  </si>
  <si>
    <t>Acoustics</t>
  </si>
  <si>
    <t>Akustikprüfung</t>
  </si>
  <si>
    <t>Acoustic</t>
  </si>
  <si>
    <t>Akzeptanz von Abweichungen 
(ohne Anpassung weiterer Dokumente)</t>
  </si>
  <si>
    <t>Acceptance of deviations
(without adjusting other documents)</t>
  </si>
  <si>
    <t>Alle Produktionseinrichtungen  
abgenommen (2)</t>
  </si>
  <si>
    <t>All production facilities
accepted *2</t>
  </si>
  <si>
    <t>PPF-Deckblatt / PPF-Bewertung / Selbstbeurteilung</t>
  </si>
  <si>
    <t>PPA cover sheet / PPA evaluation / Self-Assessment</t>
  </si>
  <si>
    <t>Änd.-Stand Kunde</t>
  </si>
  <si>
    <t>Version, customer</t>
  </si>
  <si>
    <t>Änd.-Stand Organisation</t>
  </si>
  <si>
    <t>Version, organization</t>
  </si>
  <si>
    <t>Änd.-Nummer Kunde</t>
  </si>
  <si>
    <t>Change number customer</t>
  </si>
  <si>
    <t>Änderung in der Lieferkette</t>
  </si>
  <si>
    <t>Change to supply chain</t>
  </si>
  <si>
    <t>Änderungen am Produkt</t>
  </si>
  <si>
    <t>Changes to product</t>
  </si>
  <si>
    <t>Änderungen am Produktionsprozess</t>
  </si>
  <si>
    <t>Changes to production process</t>
  </si>
  <si>
    <t>Änderungsbeschreibung</t>
  </si>
  <si>
    <t>Description of change</t>
  </si>
  <si>
    <t>Anforderung</t>
  </si>
  <si>
    <t>Requirement</t>
  </si>
  <si>
    <t>Anforderung vorhanden</t>
  </si>
  <si>
    <t>Requirement existing</t>
  </si>
  <si>
    <t>Anforderungen/
Spezifikation</t>
  </si>
  <si>
    <t>Requirements/
Specification</t>
  </si>
  <si>
    <t>Anforderungen vollständig erfüllt</t>
  </si>
  <si>
    <t>Requirements fully met</t>
  </si>
  <si>
    <t>Angaben zu Mustern</t>
  </si>
  <si>
    <t>Information about samples</t>
  </si>
  <si>
    <t>Angaben zum Kunden</t>
  </si>
  <si>
    <t>Information about the customer</t>
  </si>
  <si>
    <t>Angaben zur Organisation</t>
  </si>
  <si>
    <t>Information about the organization</t>
  </si>
  <si>
    <t>Ansprechpartner</t>
  </si>
  <si>
    <t>Contact person</t>
  </si>
  <si>
    <t>Ansprechpartner Kunde</t>
  </si>
  <si>
    <t>Customer contact</t>
  </si>
  <si>
    <t>Anwendung</t>
  </si>
  <si>
    <t>Application</t>
  </si>
  <si>
    <t>Anwen-dung</t>
  </si>
  <si>
    <t>Anzahl Musterteile</t>
  </si>
  <si>
    <t>Number of sample parts</t>
  </si>
  <si>
    <t>Anzahl Teile pro Nest/Form</t>
  </si>
  <si>
    <t>Number of parts per cavity/mold</t>
  </si>
  <si>
    <t>Ausfüllhilfen:</t>
  </si>
  <si>
    <t>Instruction how to fill in the form:</t>
  </si>
  <si>
    <t>Ausgabe/ Stand/Datum</t>
  </si>
  <si>
    <t>Issue/ Status/Date</t>
  </si>
  <si>
    <t>Auslöser PPF-Verfahren</t>
  </si>
  <si>
    <t>Trigger of PPA procedure</t>
  </si>
  <si>
    <t>Aussehen</t>
  </si>
  <si>
    <t>Appearance</t>
  </si>
  <si>
    <t>PPF-Verfahren</t>
  </si>
  <si>
    <t>PPA procedure</t>
  </si>
  <si>
    <t>Bauteilinformationen</t>
  </si>
  <si>
    <t>Component information</t>
  </si>
  <si>
    <t>Begründung des gestuften PPF-Verfahrens</t>
  </si>
  <si>
    <t>Reason for stepped PPA procedure</t>
  </si>
  <si>
    <t>Bemerkung</t>
  </si>
  <si>
    <t>Remark</t>
  </si>
  <si>
    <t>Bemerkung/Beschreibung</t>
  </si>
  <si>
    <t>Remark/Description</t>
  </si>
  <si>
    <t>Bemerkung/Maßnahmen + Termin 
(sofern nicht OK ausgewählt) (5)</t>
  </si>
  <si>
    <t>Remark/actions + date
(if not OK selected) (5)</t>
  </si>
  <si>
    <t>Benennung</t>
  </si>
  <si>
    <t>Name</t>
  </si>
  <si>
    <t>Benennung Kunde</t>
  </si>
  <si>
    <t>Part name customer</t>
  </si>
  <si>
    <t>Benennung Organisation</t>
  </si>
  <si>
    <t>Part name organization</t>
  </si>
  <si>
    <t>Bereitstellung IMDS</t>
  </si>
  <si>
    <t>IMDS provision</t>
  </si>
  <si>
    <t>Bereitstellungsdauer</t>
  </si>
  <si>
    <t>Duration of provision</t>
  </si>
  <si>
    <t>Bereitstellungs-termin</t>
  </si>
  <si>
    <t>Date of provision</t>
  </si>
  <si>
    <t>Bericht Produktionsprozess- und Produktfreigabe (PPF)</t>
  </si>
  <si>
    <t>Report on production process and product approval (PPA)</t>
  </si>
  <si>
    <t>Bericht sonstige Muster</t>
  </si>
  <si>
    <t>Report on other samples</t>
  </si>
  <si>
    <t>Bauteil mit besonderer Archivierungspflicht</t>
  </si>
  <si>
    <t>Part with special archiving requirement</t>
  </si>
  <si>
    <t>-</t>
  </si>
  <si>
    <t>Berichtsnummer</t>
  </si>
  <si>
    <t>Report number</t>
  </si>
  <si>
    <t>Berichtsnummer/-version</t>
  </si>
  <si>
    <t>Report number/version</t>
  </si>
  <si>
    <t>Berichtsversion</t>
  </si>
  <si>
    <t>Report version</t>
  </si>
  <si>
    <t>Berücksichtigung im Rahmen des PPF-Verfahrens</t>
  </si>
  <si>
    <t>Consideration in the scope of the PPA procedure</t>
  </si>
  <si>
    <t>Beschreibung</t>
  </si>
  <si>
    <t>Description</t>
  </si>
  <si>
    <t>Besondere Merkmale (Sicherheit, Zulassung, Funktion)</t>
  </si>
  <si>
    <t>Special Characteristics (safety, legal, function)</t>
  </si>
  <si>
    <t>Besondere und vereinbarte Merkmale abgesichert</t>
  </si>
  <si>
    <t>Special and agreed characteristics assured</t>
  </si>
  <si>
    <t xml:space="preserve">Beständigkeit gegenüber Electrostatic Discharge (ESD) </t>
  </si>
  <si>
    <t xml:space="preserve">Resistance to electrostatic discharge (ESD) </t>
  </si>
  <si>
    <t>Bestätigung Kunde</t>
  </si>
  <si>
    <t>Confirmation of customer</t>
  </si>
  <si>
    <t>Bestätigung Organisation</t>
  </si>
  <si>
    <t>Confirmation of organization</t>
  </si>
  <si>
    <t>Hiermit wird bestätigt, dass das PPF-Verfahren entsprechend den Vereinbarungen der Abstimmung zum PPF-Verfahren und nach den Vorgaben gemäß VDA Band 2 durchgeführt wurde.</t>
  </si>
  <si>
    <t>It is hereby confirmed that the PPA procedure was carried out in accordance with the agreements made in the PPA agreement and the specifications of VDA Volume 2.</t>
  </si>
  <si>
    <t>Bestätigung Organisation:</t>
  </si>
  <si>
    <t>Confirmation of organization:</t>
  </si>
  <si>
    <t>Bestellnr. PPF-Muster</t>
  </si>
  <si>
    <t>Order Number
PPA samples</t>
  </si>
  <si>
    <t>Blatt</t>
  </si>
  <si>
    <t>Sheet</t>
  </si>
  <si>
    <t>Chargennummer</t>
  </si>
  <si>
    <t>Batch number</t>
  </si>
  <si>
    <t>Chemische Analysen</t>
  </si>
  <si>
    <t>Chemical analyses</t>
  </si>
  <si>
    <t>Datum</t>
  </si>
  <si>
    <t>Date</t>
  </si>
  <si>
    <t>Dauer in Arbeitstagen</t>
  </si>
  <si>
    <t>Duration in working days</t>
  </si>
  <si>
    <t>Deckblatt zum 
PPF-Bericht</t>
  </si>
  <si>
    <t>Cover sheet PPA report</t>
  </si>
  <si>
    <t>PPF-Deckblatt/PPF-Bewertung</t>
  </si>
  <si>
    <t>PPA cover sheet/evaluation</t>
  </si>
  <si>
    <t>Der IMDS-Datensatz wurde erstellt unter der MDB-ID-Nr.:</t>
  </si>
  <si>
    <t>The IMDS record was created under the MDS ID No.:</t>
  </si>
  <si>
    <t>Der Kunde verzichtet auf die Vorlage von Dokumenten. 
Durchführung und Dokumentation des PPF-Verfahrens erfolgen ausschließlich innerhalb der Organisation.
Der Kunde schließt sich der Freigabeempfehlung der Organisation an.</t>
  </si>
  <si>
    <t>The customer waives the submission of documents. 
The implementation and documentation of the PPA procedure take place exclusively within the organization.
The customer follows the approval recommendation of the organization.</t>
  </si>
  <si>
    <t>Design-FMEA</t>
  </si>
  <si>
    <t>Design FMEA</t>
  </si>
  <si>
    <t>Diagnosestand</t>
  </si>
  <si>
    <t>Diagnosis status</t>
  </si>
  <si>
    <t>Die vorgestellten Muster wurden bezüglich der nachzuweisenden Merkmale mit serienmäßigen Betriebsmitteln unter serienmäßigen</t>
  </si>
  <si>
    <t xml:space="preserve">With regards to the features to be verified, the samples presented were produced with serial equipment under serial conditions, </t>
  </si>
  <si>
    <t>Bedingungen am Serienstandort hergestellt bzw. bei „sonstigen Mustern“ gemäß Vereinbarung zwischen Organisation und Kunde</t>
  </si>
  <si>
    <t xml:space="preserve"> at the series production location or, for “other samples”, according to the agreement between the organization and the customer</t>
  </si>
  <si>
    <t>(als Anlage beigefügt). Bezüglich dieser Merkmale sind keine Änderungen bekannt bzw. geplant. Die bei unseren Prüfungen und</t>
  </si>
  <si>
    <t xml:space="preserve"> (agreement to be attached). No changes are known or planned regarding these features. The results obtained in our tests</t>
  </si>
  <si>
    <t>der Freigabe erzielten Ergebnisse können für eine aktualisierte PPF-Dokumentation übernommen werden.  Sollten trotzdem Änderungen an</t>
  </si>
  <si>
    <t xml:space="preserve"> can be re-used for an updated PPA documentation. Should changes to the part and/or production process still be necessary, </t>
  </si>
  <si>
    <t>Teil und/oder Produktionsprozess notwendig sein, werden wir dies bei der aktualisierten PPF-Dokumentation anzeigen.</t>
  </si>
  <si>
    <t>we will indicate this in the updated PPA documentation.</t>
  </si>
  <si>
    <t>Dokument</t>
  </si>
  <si>
    <t>Document</t>
  </si>
  <si>
    <t>Dokumentation der technischen SW-Spezifikationen</t>
  </si>
  <si>
    <t>Documentation of technical SW specifications</t>
  </si>
  <si>
    <t>Documentation of the requalification agreement</t>
  </si>
  <si>
    <t>Dokumentation der während der gesamten Projektlaufzeit eingesetzten Entwicklungswerkzeuge</t>
  </si>
  <si>
    <t>Documentation of development tools</t>
  </si>
  <si>
    <t>Dokumentation der während der gesamten Projektlaufzeit eingesetzten Testwerkzeuge</t>
  </si>
  <si>
    <t xml:space="preserve">Documentation of testing tools </t>
  </si>
  <si>
    <t>Dokumentation des Versionsmanagements (Baseline, Konfigurationen, Änderungshistorie)</t>
  </si>
  <si>
    <t>Documentation of version management</t>
  </si>
  <si>
    <t>Dokumentation über FOSS (Free-and-Open-Source-Software)</t>
  </si>
  <si>
    <t>Documentation of FOSS (free and open-source software)</t>
  </si>
  <si>
    <t>Dokumenten-nummer</t>
  </si>
  <si>
    <t>Document number</t>
  </si>
  <si>
    <t>Eignungsnachweis der eingesetzten Ladungsträger inkl. Lagerung</t>
  </si>
  <si>
    <t>Evidence of suitability of the employed load carriers including storage</t>
  </si>
  <si>
    <t>Einkauf (optional)</t>
  </si>
  <si>
    <t>Purchasing (optional)</t>
  </si>
  <si>
    <t>Einzelbewertung durch die Organisation</t>
  </si>
  <si>
    <t>Individual evaluation by organization</t>
  </si>
  <si>
    <t>Einzelteilmessung</t>
  </si>
  <si>
    <t>Single part measurement</t>
  </si>
  <si>
    <t>Electrical safety / high-voltage safety</t>
  </si>
  <si>
    <t>Elektromagnetische Verträglichkeit (EMV)</t>
  </si>
  <si>
    <t>Electromagnetic compatibility (EMC)</t>
  </si>
  <si>
    <t>E-Mail/Fax-Nr.</t>
  </si>
  <si>
    <t>E-mail/Fax</t>
  </si>
  <si>
    <t>Empfängerstandort</t>
  </si>
  <si>
    <t>Recipient location</t>
  </si>
  <si>
    <t>Empfehlung durch die Organisation</t>
  </si>
  <si>
    <t>Recommendation by the organization</t>
  </si>
  <si>
    <t>Endtermin des PPF-Verfahrens</t>
  </si>
  <si>
    <t>PPA procedure due date</t>
  </si>
  <si>
    <t>Customer decision</t>
  </si>
  <si>
    <t>Entscheidung Kunde</t>
  </si>
  <si>
    <t>Entspricht nicht dem Serienstand,
Kundenakzeptanz liegt nicht vor</t>
  </si>
  <si>
    <t>Does not correspond to series status customer acceptance not granted</t>
  </si>
  <si>
    <t xml:space="preserve">Entspricht nicht dem Serienstand, Kundenakzeptanz liegt vor </t>
  </si>
  <si>
    <t xml:space="preserve">Does not correspond to series status, customer acceptance granted </t>
  </si>
  <si>
    <t>Entwicklung (optional)</t>
  </si>
  <si>
    <t>Engineering (optional)</t>
  </si>
  <si>
    <t>Erforderliches Personal verfügbar und geschult,
Arbeits- und Prüfanweisungen 
vollständig</t>
  </si>
  <si>
    <t>Required personnel available and trained
work and test instructions
complete</t>
  </si>
  <si>
    <t>Ersteinsatz</t>
  </si>
  <si>
    <t>First use</t>
  </si>
  <si>
    <t>Erstlieferdatum</t>
  </si>
  <si>
    <t>Date of first delivery</t>
  </si>
  <si>
    <t>Farbabhängige Eigenschaften</t>
  </si>
  <si>
    <t>Color-dependent properties</t>
  </si>
  <si>
    <t>Farbmessung und visuelle Eigenbeurteilung</t>
  </si>
  <si>
    <t>Color measurement and visual self-assessment</t>
  </si>
  <si>
    <t>Farbton</t>
  </si>
  <si>
    <t>Color</t>
  </si>
  <si>
    <t>Fertigung (optional)</t>
  </si>
  <si>
    <t>Production (optional)</t>
  </si>
  <si>
    <t xml:space="preserve">Fertigung am Produktionsstandort 
durch die Organisation abgenommen
(Fertigungslayout umgesetzt, Verkettung Anlagen umgesetzt) </t>
  </si>
  <si>
    <t>Production at production location
approved by the organization
(Production layout set up, linking between production equipment realized)</t>
  </si>
  <si>
    <t>Fertigung am Produktionsstandort 
durch die Organisation noch nicht abgenommen; 
Keine Qualitäts-beeinträchtigungen 
in der Serie zu erwarten</t>
  </si>
  <si>
    <t>Production at production location
not approved by the organization yet;
No negative quality impacts expected in series production</t>
  </si>
  <si>
    <t>Fertigung nicht am Produktionsstandort; 
Qualitätsbeeinträchtigun-gen möglich</t>
  </si>
  <si>
    <t>Production not at production location;
Negative quality impacts possible</t>
  </si>
  <si>
    <t>Festlegung des Kontextes („Scope“) des zu liefernden Softwareproduktes</t>
  </si>
  <si>
    <t>Definition of scope of the software product</t>
  </si>
  <si>
    <t>Festlegung Grenzmuster</t>
  </si>
  <si>
    <t>Definition of boundary samples</t>
  </si>
  <si>
    <t>Festlegung Porenklassen</t>
  </si>
  <si>
    <t>Definition of pore classes</t>
  </si>
  <si>
    <t>Freigabe Einzelteile</t>
  </si>
  <si>
    <t>Single part approval</t>
  </si>
  <si>
    <t>Freigabe Hilfs- und Betriebsstoffe</t>
  </si>
  <si>
    <t>Auxiliary and operating material approval</t>
  </si>
  <si>
    <t>Freigabe Rohteile</t>
  </si>
  <si>
    <t>Raw part approval</t>
  </si>
  <si>
    <t>Funktion</t>
  </si>
  <si>
    <t>Function</t>
  </si>
  <si>
    <t>Funktion/EMV/ ESD</t>
  </si>
  <si>
    <t>Function / EMC / ESD</t>
  </si>
  <si>
    <t>Funktion erfüllt,
entspricht Spezifikation</t>
  </si>
  <si>
    <t>Function fulfilled
meets specification</t>
  </si>
  <si>
    <t>Funktion n. i. O. bzw. Funktion nicht nachgewiesen,
Spezifikation nicht erfüllt</t>
  </si>
  <si>
    <t>Function NOK or function not verified
specification not met</t>
  </si>
  <si>
    <t>Funktionsprüfung gemäß KLH/Spezifikation/Funktions-vorschriften</t>
  </si>
  <si>
    <t>Functional test acc. to CRS/specification/functional regulations</t>
  </si>
  <si>
    <t>gelb</t>
  </si>
  <si>
    <t>Gemäß Prozessablauf</t>
  </si>
  <si>
    <t>According to process sequence</t>
  </si>
  <si>
    <t>Genehmigte Konstruktionsänderungen</t>
  </si>
  <si>
    <t>Approved design changes</t>
  </si>
  <si>
    <t>Generelle Nachweise</t>
  </si>
  <si>
    <t>General deliverables</t>
  </si>
  <si>
    <t>Geometrie, Maß</t>
  </si>
  <si>
    <t>Geometry, dimensions</t>
  </si>
  <si>
    <t>Geruch</t>
  </si>
  <si>
    <t>Odor</t>
  </si>
  <si>
    <t>Geruchsprüfung</t>
  </si>
  <si>
    <t>Gestuftes PPF-Verfahren</t>
  </si>
  <si>
    <t>Stepped PPA procedure</t>
  </si>
  <si>
    <t>gestuftes PPF-Verfahren (Bitte unten vereinbaren, die Termine der einzelnen PPF-Stufen angeben und die notwendigen Dokumente je Vorgang planen)</t>
  </si>
  <si>
    <t>Step PPA procedure (please arrange below, specify the dates of the individual PPA steps, and plan the necessary documents for each operation)</t>
  </si>
  <si>
    <t>ggf. Anhang für Auflistung aller betroffenen Sachnrn. verwenden</t>
  </si>
  <si>
    <t>Use Appendix for list of all relevant part numbers if necessary</t>
  </si>
  <si>
    <t>grün</t>
  </si>
  <si>
    <t>Grund der Berichterstellung</t>
  </si>
  <si>
    <t>Reason for report creation</t>
  </si>
  <si>
    <t>Gültigkeit</t>
  </si>
  <si>
    <t>Validity</t>
  </si>
  <si>
    <t>Haptik</t>
  </si>
  <si>
    <t>Haptics</t>
  </si>
  <si>
    <t>Haptikprüfung</t>
  </si>
  <si>
    <t>Hardwarefreigabe</t>
  </si>
  <si>
    <t>Hardware approval</t>
  </si>
  <si>
    <t>Hardwarefreigabe erforderlich</t>
  </si>
  <si>
    <t>Hardware approval required</t>
  </si>
  <si>
    <t>Hardwarestand</t>
  </si>
  <si>
    <t>Hardware version</t>
  </si>
  <si>
    <t xml:space="preserve">i. O.  </t>
  </si>
  <si>
    <t>OK</t>
  </si>
  <si>
    <t>IMDS-ID Kunde</t>
  </si>
  <si>
    <t>IMDS ID of customer</t>
  </si>
  <si>
    <t>Inhalte</t>
  </si>
  <si>
    <t>Contents</t>
  </si>
  <si>
    <t>Gesamtbewertung durch die Organisation</t>
  </si>
  <si>
    <t>Overall evaluation by organization</t>
  </si>
  <si>
    <t>IST-Werte Organisation</t>
  </si>
  <si>
    <t>Actual values of organization</t>
  </si>
  <si>
    <t>Kategorie</t>
  </si>
  <si>
    <t>Category</t>
  </si>
  <si>
    <t>Kein geschultes oder in ausreichender Anzahl verfügbares Personal,
Qualitätsbeeinträchtigun-gen möglich (4)</t>
  </si>
  <si>
    <t>No trained personnel or not enough personnel available
negative quality impacts possible *4</t>
  </si>
  <si>
    <t>Qualifiziertes Personal nicht in ausreichender Anzahl verfügbar:
Qualitätsbeeinträchtigungen möglich
Arbeits- und/oder Prüfanweisungen unvollständig</t>
  </si>
  <si>
    <t>Not enough qualified personnel available:
negative quality impacts possible
work and/or inspection instructions not completely available</t>
  </si>
  <si>
    <t xml:space="preserve">Kein Serienwerkstoff oder andere Verarbeitung,
Kundenakzeptanz liegt vor </t>
  </si>
  <si>
    <t xml:space="preserve">No series material or other processing
customer acceptance granted </t>
  </si>
  <si>
    <t>Kein Serienwerkstoff,
Spezifikation nicht erfüllt/nicht nachgewiesen</t>
  </si>
  <si>
    <t>No series material
specification not met/not verified.</t>
  </si>
  <si>
    <t>Kennung/DUNS</t>
  </si>
  <si>
    <t>Identification/DUNS</t>
  </si>
  <si>
    <t>Kennzeichnung der Lieferung</t>
  </si>
  <si>
    <t>Delivery identification</t>
  </si>
  <si>
    <t>Kommentar</t>
  </si>
  <si>
    <t>Comment</t>
  </si>
  <si>
    <t>Kommentar Kunde</t>
  </si>
  <si>
    <t>Comment of customer</t>
  </si>
  <si>
    <t>Kommentar Organisation</t>
  </si>
  <si>
    <t>To be provided by the customer</t>
  </si>
  <si>
    <t>Konstruktions-, Entwicklungsfreigaben</t>
  </si>
  <si>
    <t>Design, development approvals</t>
  </si>
  <si>
    <t>Konstruktions-, Entwicklungsfreigaben der Organisation bei Entwicklungsverantwortung entsprechend Vereinbarung</t>
  </si>
  <si>
    <t>Design, engineering approvals by organization in case of development responsibility as per agreement</t>
  </si>
  <si>
    <t>Kontaktinformationen</t>
  </si>
  <si>
    <t>Contact information</t>
  </si>
  <si>
    <t>Korrosion</t>
  </si>
  <si>
    <t>Corrosion</t>
  </si>
  <si>
    <t>Korrosionsprüfung</t>
  </si>
  <si>
    <t>Corrosion test</t>
  </si>
  <si>
    <t>Kunde</t>
  </si>
  <si>
    <t>Customer</t>
  </si>
  <si>
    <t>Kunde (Empfänger)</t>
  </si>
  <si>
    <t>Customer (recipient)</t>
  </si>
  <si>
    <t>Kunden-/Serientauglich (Anforderungen erfüllt oder Abweichungen nach Risikoanalyse akzeptiert)</t>
  </si>
  <si>
    <t>Customer-ready (requirements met or deviations accepted after risk analysis)</t>
  </si>
  <si>
    <t>Kundentauglich/Serientauglich</t>
  </si>
  <si>
    <t>Customer-ready/Ready for series production</t>
  </si>
  <si>
    <t>Kunden-/Serientauglich nach Risikobewertung,
aktualisierte PPF-Dokumentation erforderlich</t>
  </si>
  <si>
    <t xml:space="preserve"> Customer-ready after risk assessment
Updated PPA documentation required</t>
  </si>
  <si>
    <t>Kundenteilnahme bei Prozessabnahme gewünscht</t>
  </si>
  <si>
    <t>Customer participation desired for process acceptance</t>
  </si>
  <si>
    <t>Laborqualifizierung</t>
  </si>
  <si>
    <t>Laboratory qualification</t>
  </si>
  <si>
    <t>Lacktechnik</t>
  </si>
  <si>
    <t>Paint technology</t>
  </si>
  <si>
    <t>Lieferantennummer/ 
DUNS-Code</t>
  </si>
  <si>
    <t>Supplier number/ 
DUNS Code:</t>
  </si>
  <si>
    <t>Liefermenge</t>
  </si>
  <si>
    <t>Delivery quantity</t>
  </si>
  <si>
    <t>Lieferscheinnummer</t>
  </si>
  <si>
    <t>Delivery note number</t>
  </si>
  <si>
    <t>Lieferstandort</t>
  </si>
  <si>
    <t>Delivery location</t>
  </si>
  <si>
    <t xml:space="preserve">Liste bekannter Fehler </t>
  </si>
  <si>
    <t xml:space="preserve">List of known errors </t>
  </si>
  <si>
    <t xml:space="preserve">Logistik (1)
</t>
  </si>
  <si>
    <t>Logistics *1</t>
  </si>
  <si>
    <t>Logistik: wenn zutreffend bewerten
- zum Kunden
- innerhalb der Organisation
- von Lieferanten
(z. B. Transport-, Verpackungsvorschriften erstellt, Serienverpackung in vereinbarter Menge vorhanden, keine Qualitätsbeeinträchtigung in der Serie zu erwarten)</t>
  </si>
  <si>
    <t>Logistics: if applicable evaluate:
- towards customer
- within the organization
- from supplier
(e.g. transport, packaging specification created; serial packaging in agreed quantity available, no negative quality impacts to expect)</t>
  </si>
  <si>
    <t>E-Mail</t>
  </si>
  <si>
    <t>E-mail</t>
  </si>
  <si>
    <t>Maß</t>
  </si>
  <si>
    <t>Dimension</t>
  </si>
  <si>
    <t>Maßlich i. O., 
keine Nacharbeit</t>
  </si>
  <si>
    <t>Dimensionally OK
no rework</t>
  </si>
  <si>
    <t xml:space="preserve">Maßlich i. O. 
mit Nacharbeit oder unkritische Werte n. i. O. </t>
  </si>
  <si>
    <t>Dimensionally OK
with rework or uncritical values NOK</t>
  </si>
  <si>
    <t>Maßlich n. i. O.</t>
  </si>
  <si>
    <t>Dimensionally NOK</t>
  </si>
  <si>
    <t>Materialdaten per IMDS</t>
  </si>
  <si>
    <t>Material data via IMDS</t>
  </si>
  <si>
    <t>Mechanische Kennwerte</t>
  </si>
  <si>
    <t>Mechanical measures</t>
  </si>
  <si>
    <t>Merkmale abgesichert</t>
  </si>
  <si>
    <t>Characteristics assured</t>
  </si>
  <si>
    <t>Messtechnik (optional)</t>
  </si>
  <si>
    <t>Measuring department (optional)</t>
  </si>
  <si>
    <t>Metallographie</t>
  </si>
  <si>
    <t>Metallography</t>
  </si>
  <si>
    <t>Mindestens eine Produktionseinheit abgenommen (2)</t>
  </si>
  <si>
    <t>At least one production unit
accepted *2</t>
  </si>
  <si>
    <t>Mitgeltende Unterlagen zum PPF-Verfahren</t>
  </si>
  <si>
    <t>Applicable documents for the PPA procedure</t>
  </si>
  <si>
    <t>Muster inkl. Fertigungsdokumentation</t>
  </si>
  <si>
    <t>Sample including production documentation</t>
  </si>
  <si>
    <t>Mustergewicht [kg]</t>
  </si>
  <si>
    <t>Sample weight [kg]</t>
  </si>
  <si>
    <t>Mustervorstellung</t>
  </si>
  <si>
    <t>Sample presentation</t>
  </si>
  <si>
    <t>NA</t>
  </si>
  <si>
    <t>Nachforderung 
Vorzulegende Dokumente zu offenen Prüfgebieten</t>
  </si>
  <si>
    <t>Subsequent requirement
Documents to be submitted about open test areas</t>
  </si>
  <si>
    <t>Nachforderung/Begründung</t>
  </si>
  <si>
    <t>Subsequent requirement / reason</t>
  </si>
  <si>
    <t>Nachweis einer Prozessbewertung (z. B. Automotive Spice)</t>
  </si>
  <si>
    <t>Documentation of a process evaluation (e.g. VDA Automotive Spice)</t>
  </si>
  <si>
    <t>Nachweis Einhaltung werkstoffspezifischer Kundennormen</t>
  </si>
  <si>
    <t>Evidence of compliance with material related customer standards</t>
  </si>
  <si>
    <t>Nachweis Umsetzung der Anforderungen 6.3 u. 6.4</t>
  </si>
  <si>
    <t>Implementation of the requirements from 6.3 and 6.4, especially the Special Characteristics</t>
  </si>
  <si>
    <t>Nachweis-      
dokument</t>
  </si>
  <si>
    <t>Deliverable</t>
  </si>
  <si>
    <t>Nachweise zum Produktionsprozess</t>
  </si>
  <si>
    <t>Deliverables of production process</t>
  </si>
  <si>
    <t xml:space="preserve">Nachweise zur Einhaltung gesetzlicher Anforderungen </t>
  </si>
  <si>
    <t xml:space="preserve">Evidence of compliance with statutory requirements </t>
  </si>
  <si>
    <t>Nachweise zum Produkt</t>
  </si>
  <si>
    <t>Deliverables of product</t>
  </si>
  <si>
    <t>Nachweise zur Produktentwicklung</t>
  </si>
  <si>
    <t>Deliverables of product development</t>
  </si>
  <si>
    <t>Nachweise zur Produktionsprozessentwicklung</t>
  </si>
  <si>
    <t>Deliverables of production process development</t>
  </si>
  <si>
    <t>Nachweise zur Software</t>
  </si>
  <si>
    <t>Deliverables for software</t>
  </si>
  <si>
    <t>Nachweise zur Validierung des Produktes</t>
  </si>
  <si>
    <t>Deliverables of the validation of the product</t>
  </si>
  <si>
    <t>Nachweise zur Validierung des Produktionsprozesses</t>
  </si>
  <si>
    <t>Deliverables of the validation of the production process</t>
  </si>
  <si>
    <t>Nachweiskategorie</t>
  </si>
  <si>
    <t>Deliverable category</t>
  </si>
  <si>
    <t>Name der Organisation</t>
  </si>
  <si>
    <t>Name of organization</t>
  </si>
  <si>
    <t>Name des Kunden</t>
  </si>
  <si>
    <t>Name of customer</t>
  </si>
  <si>
    <t>Neue Spezifikation</t>
  </si>
  <si>
    <t>New specification</t>
  </si>
  <si>
    <t>Neues PPF-Verfahren erforderlich</t>
  </si>
  <si>
    <t>New PPA procedure required</t>
  </si>
  <si>
    <t>Neuteil</t>
  </si>
  <si>
    <t>New part</t>
  </si>
  <si>
    <t>Nicht anwendbar</t>
  </si>
  <si>
    <t>Not applicable</t>
  </si>
  <si>
    <t>Nicht gemäß Prozessablauf, aber keine Qualitäts-beeinträchtigungen in der Serie zu erwarten</t>
  </si>
  <si>
    <t>Not according to process sequence but no negative quality impacts expected in series production</t>
  </si>
  <si>
    <t>Nicht kundentauglich/ 
Nicht serientauglich</t>
  </si>
  <si>
    <t>Not customer-ready / 
Not ready for series production</t>
  </si>
  <si>
    <t>Nicht kundentauglich/
 Nicht serientauglich</t>
  </si>
  <si>
    <t>Nicht kunden- oder serientauglich bzw. noch nicht freigegeben</t>
  </si>
  <si>
    <t>Not customer-ready or not approved yet</t>
  </si>
  <si>
    <t>Nicht verbaubar</t>
  </si>
  <si>
    <t>Not capable for assembly</t>
  </si>
  <si>
    <t>Nicht vorhanden/         nicht abgenommen</t>
  </si>
  <si>
    <t>Not available
/ not accepted</t>
  </si>
  <si>
    <t>Normen</t>
  </si>
  <si>
    <t>Standards</t>
  </si>
  <si>
    <t>Nr.</t>
  </si>
  <si>
    <t>No.</t>
  </si>
  <si>
    <t>Nur teilweise vorhanden/abgenommen,
geeignetes Ersatzprüfmittel vorhanden</t>
  </si>
  <si>
    <t>Only partially available / accepted
suitable substitute test equipment available</t>
  </si>
  <si>
    <t>Oberfläche/ Struktur
Farbe/Narbung</t>
  </si>
  <si>
    <t>Surface / structure
color / graining</t>
  </si>
  <si>
    <t>Oberfläche, Narbung</t>
  </si>
  <si>
    <t>Surface, graining</t>
  </si>
  <si>
    <t>Oberflächenanforderung</t>
  </si>
  <si>
    <t>Surface requirement</t>
  </si>
  <si>
    <t>Ordnungs-    nummer</t>
  </si>
  <si>
    <t>Order number</t>
  </si>
  <si>
    <t>Organisation</t>
  </si>
  <si>
    <t>Organization</t>
  </si>
  <si>
    <t>Organization:</t>
  </si>
  <si>
    <t>Original</t>
  </si>
  <si>
    <t>Papierform</t>
  </si>
  <si>
    <t>Paper form</t>
  </si>
  <si>
    <t>PDF-Format</t>
  </si>
  <si>
    <t>PDF format</t>
  </si>
  <si>
    <t>Personal</t>
  </si>
  <si>
    <t>Human Resources</t>
  </si>
  <si>
    <t>Personal nur eingeschränkt verfügbar/geschult, keine Qualitätsbeeinträchtigun-gen zu erwarten (3)</t>
  </si>
  <si>
    <t>Only limited personnel available / trained, no negative quality impacts expected *3</t>
  </si>
  <si>
    <t>Personal nur eingeschränkt verfügbar/qualifiziert, keine Qualitätsbeeinträchtigungen zu erwarten:
- Anzahl und Qualifikationsgrad müssen noch optimiert werden
- Arbeits- und Prüfanweisungen vollständig</t>
  </si>
  <si>
    <t>Only limited personnel available/qualified, no negative quality impacts expected:
- number and qualification still have to be optimized
- work and inspection instructions completely available</t>
  </si>
  <si>
    <t>Portal</t>
  </si>
  <si>
    <t>PPF-Bewertung</t>
  </si>
  <si>
    <t>PPA evaluation</t>
  </si>
  <si>
    <t>PPF-Status Lieferkette</t>
  </si>
  <si>
    <t>PPA status of supply chain</t>
  </si>
  <si>
    <t>PPF-Status Lieferkette*</t>
  </si>
  <si>
    <t>PPA status of supply chain*</t>
  </si>
  <si>
    <t>PPF-Termin</t>
  </si>
  <si>
    <t>PPA date</t>
  </si>
  <si>
    <t>PPF-Verfahren für Produktfamilie</t>
  </si>
  <si>
    <t>PPA procedure for product family</t>
  </si>
  <si>
    <t>PPF-Verfahren zum Kunden abgeschlossen</t>
  </si>
  <si>
    <t>PPA procedure towards customer closed</t>
  </si>
  <si>
    <t>Probeentnahmeplan</t>
  </si>
  <si>
    <t>Sample extraction plan</t>
  </si>
  <si>
    <t>Produktänderung</t>
  </si>
  <si>
    <t>Product change</t>
  </si>
  <si>
    <t>Produktbezogene Nachweise</t>
  </si>
  <si>
    <t>Product-related deliverables</t>
  </si>
  <si>
    <t>Produktionsdatum</t>
  </si>
  <si>
    <t>Production date</t>
  </si>
  <si>
    <t>Produktionseinrichtungen nicht abgenommen (2)</t>
  </si>
  <si>
    <t>Production facilities not accepted *2</t>
  </si>
  <si>
    <t>Produktionskapazität</t>
  </si>
  <si>
    <t>Production capacity</t>
  </si>
  <si>
    <t>Produktionslenkungsplan</t>
  </si>
  <si>
    <t>Control plan (CP)</t>
  </si>
  <si>
    <t>Produktionsstandort</t>
  </si>
  <si>
    <t>Production location</t>
  </si>
  <si>
    <t>Produktions-     standort</t>
  </si>
  <si>
    <t>Produktionsstückzahl
dauerhaft erreichbar mit Sondermaßnahmen</t>
  </si>
  <si>
    <t>Production quantity
permanently reachable with special measures</t>
  </si>
  <si>
    <t>Produktionsstückzahl
erreicht/nachgewiesen</t>
  </si>
  <si>
    <t>Production quantity
reached / verified</t>
  </si>
  <si>
    <t>Produktionsstückzahl 
mit Sondermaßnahmen nicht erreichbar</t>
  </si>
  <si>
    <t>Production quantity
not reachable with special measures</t>
  </si>
  <si>
    <t>Projektleiter (optional)</t>
  </si>
  <si>
    <t>Project manager (optional)</t>
  </si>
  <si>
    <t>Prozess</t>
  </si>
  <si>
    <t>Process</t>
  </si>
  <si>
    <t>Prozessablaufdiagramm</t>
  </si>
  <si>
    <t>Process flowchart</t>
  </si>
  <si>
    <t>Produktionsprozessabnahme erforderlich</t>
  </si>
  <si>
    <t>Process acceptance required (see above)</t>
  </si>
  <si>
    <t>Prozessänderung</t>
  </si>
  <si>
    <t>Production process change</t>
  </si>
  <si>
    <t>Produktionsprozess-bezogene und generelle Nachweise</t>
  </si>
  <si>
    <t>Productionprocess-related and general deliverables</t>
  </si>
  <si>
    <t>Prozess-FMEA</t>
  </si>
  <si>
    <t>Process FMEA</t>
  </si>
  <si>
    <t>Prüf-/Messprotokolle bzw. Abnahmeprotokolle für Lehren</t>
  </si>
  <si>
    <t>Test/measurement reports or acceptance test reports for gages</t>
  </si>
  <si>
    <t>Prüfgebiet</t>
  </si>
  <si>
    <t>Test area</t>
  </si>
  <si>
    <t>Prüfmittel</t>
  </si>
  <si>
    <t>Test equipment</t>
  </si>
  <si>
    <t>Prüfmittelfähigkeitsnachweis Produkt u. Produktionsprozess</t>
  </si>
  <si>
    <t>Measurement equipment analysis studies product and production process</t>
  </si>
  <si>
    <t>Prüfmittelliste Produkt und Produktionsprozess</t>
  </si>
  <si>
    <t>Test equipment list for product and production process</t>
  </si>
  <si>
    <t>Prüfungen durch Kunde</t>
  </si>
  <si>
    <t>Tests by customer</t>
  </si>
  <si>
    <t>Prüfvorschriften</t>
  </si>
  <si>
    <t>Test regulations</t>
  </si>
  <si>
    <t>Qualitätsbeeinträchtigun-gen möglich</t>
  </si>
  <si>
    <t>Negative quality impacts possible</t>
  </si>
  <si>
    <t>Qualitäts-management</t>
  </si>
  <si>
    <t>Quality management</t>
  </si>
  <si>
    <t xml:space="preserve">Reference to contractually stipulated quality requirements </t>
  </si>
  <si>
    <t>Referenz-Berichtsnummer Kunden</t>
  </si>
  <si>
    <t>Reference report number of customer</t>
  </si>
  <si>
    <t>Referenz-Berichtsnummer Organisation</t>
  </si>
  <si>
    <t>Reference report number of organization</t>
  </si>
  <si>
    <t>Referenzmuster</t>
  </si>
  <si>
    <t>Master sample</t>
  </si>
  <si>
    <t>Requalifikation</t>
  </si>
  <si>
    <t>Requalification</t>
  </si>
  <si>
    <t>Risikobewertung</t>
  </si>
  <si>
    <t>Risk assessment</t>
  </si>
  <si>
    <t>Rohteilmessung</t>
  </si>
  <si>
    <t>Raw part measurement</t>
  </si>
  <si>
    <t>rot</t>
  </si>
  <si>
    <t>Sachnummer</t>
  </si>
  <si>
    <t>Part Number</t>
  </si>
  <si>
    <t>Schnitte</t>
  </si>
  <si>
    <t>Sections</t>
  </si>
  <si>
    <t>Stufe 1</t>
  </si>
  <si>
    <t>Step 1</t>
  </si>
  <si>
    <t>Stufe 2</t>
  </si>
  <si>
    <t>Step 2</t>
  </si>
  <si>
    <t>Stufe 3</t>
  </si>
  <si>
    <t>Step 3</t>
  </si>
  <si>
    <t>Stufe 4</t>
  </si>
  <si>
    <t>Step 4</t>
  </si>
  <si>
    <t>Schritt bei gestuftem PPF-Verfahren</t>
  </si>
  <si>
    <t>Step for stepped PPA procedure</t>
  </si>
  <si>
    <t>Selbstbeurteilung Organisation</t>
  </si>
  <si>
    <t>Self-assessment of organization</t>
  </si>
  <si>
    <t>Selbstbeurteilung Produkt</t>
  </si>
  <si>
    <t xml:space="preserve">Self-assessment product </t>
  </si>
  <si>
    <t>Selbstbeurteilung Produkt, Produktionsprozess und ggf. Software</t>
  </si>
  <si>
    <t xml:space="preserve">Self-assessment for product, process, SW (if appl.) </t>
  </si>
  <si>
    <t>Selbstbeurteilung Produktionsprozess</t>
  </si>
  <si>
    <t xml:space="preserve">Self-assessment production process </t>
  </si>
  <si>
    <t>Serienwerkstoff
gemäß Spezifikation</t>
  </si>
  <si>
    <t>Series material
acc. to specification</t>
  </si>
  <si>
    <t>Serienwerkzeug 
abgenommen</t>
  </si>
  <si>
    <t>Series tool
accepted</t>
  </si>
  <si>
    <t>Serienwerkzeug/Kleinserienwerkzeug vorhanden, Optimierung(en) noch nötig, aber keine Qualitätsbeeinträchtigun-gen in der Serie zu erwarten</t>
  </si>
  <si>
    <t>Series tool / small series tool available, optimization(s) still necessary, but no negative quality impacts expected in series production</t>
  </si>
  <si>
    <t>Setzteile</t>
  </si>
  <si>
    <t>Directed parts</t>
  </si>
  <si>
    <t>Setzteile mit Q-Verantwortung der Organisation</t>
  </si>
  <si>
    <t>Directed parts with Q-responsibility of organization</t>
  </si>
  <si>
    <t>Setzteile mit Q-Verantwortung des Kunden</t>
  </si>
  <si>
    <t>Directed parts with Q-responsibility of customer</t>
  </si>
  <si>
    <t>Sind Alternativlieferanten vorgesehen?</t>
  </si>
  <si>
    <t>Are alternative deliveries provided for</t>
  </si>
  <si>
    <t>Sind Ausweichmaschinen oder -prozesse geplant?</t>
  </si>
  <si>
    <t>Are deviating machines or processes planned</t>
  </si>
  <si>
    <t>Software deliverables</t>
  </si>
  <si>
    <t>Softwarefreigabe</t>
  </si>
  <si>
    <t>Software approval</t>
  </si>
  <si>
    <t>Softwarefreigabe erforderlich</t>
  </si>
  <si>
    <t>Software approval required</t>
  </si>
  <si>
    <t>Softwarestand</t>
  </si>
  <si>
    <t>Software version</t>
  </si>
  <si>
    <t>Sonstiges</t>
  </si>
  <si>
    <t>Other</t>
  </si>
  <si>
    <t>Speci-
fication met</t>
  </si>
  <si>
    <t>Sprachauswahl</t>
  </si>
  <si>
    <t>Standardlehrenbericht</t>
  </si>
  <si>
    <t>Standard gage report</t>
  </si>
  <si>
    <t>Standardmessbericht (alle Zeichnungsmerkmale)</t>
  </si>
  <si>
    <t>Standard measurement report (all drawing characteristics)</t>
  </si>
  <si>
    <t>SW-Einsatzfreigabe (z. B. Anlage 5 „Deckblatt PPF Software“)</t>
  </si>
  <si>
    <t>Software release (e.g. Appendix 5 "Cover sheet for PPA software")</t>
  </si>
  <si>
    <t>Technische Kundenunterlagen</t>
  </si>
  <si>
    <t>Technical customer documents</t>
  </si>
  <si>
    <t>Technische Sauberkeit</t>
  </si>
  <si>
    <t>Technical cleanliness</t>
  </si>
  <si>
    <t xml:space="preserve">Technische Spezifikationen </t>
  </si>
  <si>
    <t xml:space="preserve">Technical specifications </t>
  </si>
  <si>
    <t>Teil 1</t>
  </si>
  <si>
    <t>Part 1</t>
  </si>
  <si>
    <t>Teil 2</t>
  </si>
  <si>
    <t>Part 2</t>
  </si>
  <si>
    <t>Teil 3</t>
  </si>
  <si>
    <t>Part 3</t>
  </si>
  <si>
    <t>Teil 4</t>
  </si>
  <si>
    <t>Part 4</t>
  </si>
  <si>
    <t>Teil 5</t>
  </si>
  <si>
    <t>Part 5</t>
  </si>
  <si>
    <t>Teilebündelung/Produktfamilien</t>
  </si>
  <si>
    <t>Part grouping / Product families</t>
  </si>
  <si>
    <t>Teilelebenslauf</t>
  </si>
  <si>
    <t>Part history</t>
  </si>
  <si>
    <t>Teilelebenslauf in der Serie</t>
  </si>
  <si>
    <t>Part history in series production</t>
  </si>
  <si>
    <t>Telefon</t>
  </si>
  <si>
    <t>Telephone</t>
  </si>
  <si>
    <t>Terminabstimmung</t>
  </si>
  <si>
    <t>Scheduling</t>
  </si>
  <si>
    <t>Übermittlung der PPF-Unterlagen</t>
  </si>
  <si>
    <t>Submission of PPA documents</t>
  </si>
  <si>
    <t>Übermittlungssprache des PPF-Verfahrens</t>
  </si>
  <si>
    <t>PPA procedure submission language</t>
  </si>
  <si>
    <t>Unterlagen</t>
  </si>
  <si>
    <t>Documents</t>
  </si>
  <si>
    <t>Unterschrift</t>
  </si>
  <si>
    <t>Signature</t>
  </si>
  <si>
    <t>Varianten</t>
  </si>
  <si>
    <t>Variants</t>
  </si>
  <si>
    <t>Varianten-PPF</t>
  </si>
  <si>
    <t>Variant PPA</t>
  </si>
  <si>
    <t>Varianten-PPF zu bereits vorgelegtem PPF-Verfahren</t>
  </si>
  <si>
    <t>Variant PPA for PPA procedure already submitted</t>
  </si>
  <si>
    <t>Verbaubar 
ohne Mehraufwand</t>
  </si>
  <si>
    <t>Capable for assembly
with no additional expenditure</t>
  </si>
  <si>
    <t xml:space="preserve">Verbaubar mit Mehraufwand,
Kundenakzeptanz liegt vor </t>
  </si>
  <si>
    <t xml:space="preserve">Capable for assembly with additional expenditure
customer acceptance granted </t>
  </si>
  <si>
    <t>Verbaubarkeit</t>
  </si>
  <si>
    <t xml:space="preserve">customer acceptance granted </t>
  </si>
  <si>
    <t>Verbaubarkeit (beim Kunden)</t>
  </si>
  <si>
    <t>Assembly capability (at customer site)</t>
  </si>
  <si>
    <t>Vereinbarte Produktions-stückzahl</t>
  </si>
  <si>
    <t>Agreed production quantity</t>
  </si>
  <si>
    <t>Vereinbarte Produktionsstückzahl: 
Produktionseinrichtungen beziehen sich auf Linien/Anlagen/Maschinen/Werkzeuge/Kavitäten/Nester</t>
  </si>
  <si>
    <t>Agreed production quantity:
Production equipment refers to lines / equipments / machines / tools / jigs / cavities</t>
  </si>
  <si>
    <t>Vereinbarte Vorgehensweise (z. B. Dauer bzw. Stückzahl des Tests)</t>
  </si>
  <si>
    <t>Agreed procedure (e.g. duration, test quantity)</t>
  </si>
  <si>
    <t>Version</t>
  </si>
  <si>
    <t>Version/ Datum</t>
  </si>
  <si>
    <t>Version / Date</t>
  </si>
  <si>
    <t>Vollständig vorhanden/abgenommen,
Fähigkeit nachgewiesen</t>
  </si>
  <si>
    <t>Completely available / accepted
capability verified</t>
  </si>
  <si>
    <t>Vom Kunden zur Verfügung zu stellen</t>
  </si>
  <si>
    <t>von</t>
  </si>
  <si>
    <t>of</t>
  </si>
  <si>
    <t>Von der Organisation zur Verfügung zu stellen</t>
  </si>
  <si>
    <t>To be provided by the organization</t>
  </si>
  <si>
    <t>Vorlage erforderlich</t>
  </si>
  <si>
    <t>Submission required</t>
  </si>
  <si>
    <t>Werkstoff</t>
  </si>
  <si>
    <t>Material</t>
  </si>
  <si>
    <t>Werkstoff (Festigkeit, physikalische Eigenschaften, …)</t>
  </si>
  <si>
    <t>Material (strength, physical properties, etc.)</t>
  </si>
  <si>
    <t>Werkstofftechnik (optional)</t>
  </si>
  <si>
    <t>Material department (optional)</t>
  </si>
  <si>
    <t>Werkzeug nicht serientauglich
Qualitätsbeeinträchtigun-gen in der Serie zu erwarten</t>
  </si>
  <si>
    <t>Tool not ready for series production
negative quality impacts expected in series production</t>
  </si>
  <si>
    <t>Werkzeuge</t>
  </si>
  <si>
    <t>Tools</t>
  </si>
  <si>
    <t>Werkzeuge (mit Stückzahl/Anzahl Nester und Information zum Werkzeugkonzept)</t>
  </si>
  <si>
    <t>Tools (with quantity/number of cavities and information about tool concept)</t>
  </si>
  <si>
    <t>Wiedernutzung &gt; 12 Monate Stillstand</t>
  </si>
  <si>
    <t>Re-use &gt; 12 months standstill</t>
  </si>
  <si>
    <t>Zeichnungsnummer</t>
  </si>
  <si>
    <t>Drawing number</t>
  </si>
  <si>
    <t>Zonenfestlegung für optische Beurteilung</t>
  </si>
  <si>
    <t>Zone definition for optical assessment</t>
  </si>
  <si>
    <t>Zur Verfügung zu stellende Schnittstellenbauteile und Hilfsmittel</t>
  </si>
  <si>
    <t>Interface components and auxiliary materials to be made available</t>
  </si>
  <si>
    <t>Zuverlässigkeit</t>
  </si>
  <si>
    <t>Reliability</t>
  </si>
  <si>
    <t>Bericht</t>
  </si>
  <si>
    <t>Report</t>
  </si>
  <si>
    <t>Eingabe erforderlich, sofern nicht mit „Anforderung erfüllt“ bewertet</t>
  </si>
  <si>
    <t>Input mandatory, if other evaluation then "Requirements met"</t>
  </si>
  <si>
    <t>Bestandteil Requalifikation</t>
  </si>
  <si>
    <t>Scope of "Requalifikation" (L.I. &amp; funct. test)</t>
  </si>
  <si>
    <t>Abstimmung Requalifikation</t>
  </si>
  <si>
    <t>Alignment "Requalifikation" (L.I. &amp; funct. test)</t>
  </si>
  <si>
    <t>Requalifikationsintervall</t>
  </si>
  <si>
    <t>Intervall "Requalifikation" (L.I. &amp; funct. test)</t>
  </si>
  <si>
    <t>Weitergabe an den Kunden</t>
  </si>
  <si>
    <t>Forward to customer</t>
  </si>
  <si>
    <t>Nur Nachweis</t>
  </si>
  <si>
    <t>Evidence only</t>
  </si>
  <si>
    <t>Dokumentation</t>
  </si>
  <si>
    <t>Documentation</t>
  </si>
  <si>
    <t>Liegen bei der Requalifikation Abweichungen zu den Spezifikationen vor, ist der Kunde in jedem Fall zu informieren.</t>
  </si>
  <si>
    <t>In case deviations to specifications are discovered during "Requalifikation" (L.I: &amp; funct. test), the customer has to be informed.</t>
  </si>
  <si>
    <t>PPA Agreement</t>
  </si>
  <si>
    <t>Änd.-Nummer Organisation</t>
  </si>
  <si>
    <t>Change number organization</t>
  </si>
  <si>
    <t>Verantwortliche Person</t>
  </si>
  <si>
    <t>Responsible person</t>
  </si>
  <si>
    <t>Kopfdaten</t>
  </si>
  <si>
    <t>Header</t>
  </si>
  <si>
    <t>6.1 Deckblatt PPF Software</t>
  </si>
  <si>
    <t xml:space="preserve">6.1 Cover sheet for PPA software </t>
  </si>
  <si>
    <t>Auszufüllen von Organisation</t>
  </si>
  <si>
    <t>To be filled out by the organization</t>
  </si>
  <si>
    <t>Erstellungsdatum</t>
  </si>
  <si>
    <t>Report date</t>
  </si>
  <si>
    <t>Sachnummer (Kunde)</t>
  </si>
  <si>
    <t xml:space="preserve">Part number (customer) </t>
  </si>
  <si>
    <t>Stücklistenreferenz (Kunde)</t>
  </si>
  <si>
    <t>Parts list reference (customer)
(optional)</t>
  </si>
  <si>
    <t>Benennung des Kunden</t>
  </si>
  <si>
    <t>Release name (customer)</t>
  </si>
  <si>
    <t>Sachnummer (Organisation)
z. B. FSW-release: 18A-EMS71-ME0850</t>
  </si>
  <si>
    <t>Part number (organization)
e.g. FSW-release: 18A-EMS71-ME0850</t>
  </si>
  <si>
    <t>Beschreibung der Software</t>
  </si>
  <si>
    <t>Description of software</t>
  </si>
  <si>
    <t>Produktspezifischer Kenner/Schlüssel</t>
  </si>
  <si>
    <t>Product-specific identifier/key</t>
  </si>
  <si>
    <t>Prüfsumme</t>
  </si>
  <si>
    <t>Checksum</t>
  </si>
  <si>
    <t>Angaben zu verwendeten Softwaremodulen (Eigen- und Fremdanteile sind aufzuführen)</t>
  </si>
  <si>
    <t>Information about the software modules used (please list in-house and third-party components)
Configuration details</t>
  </si>
  <si>
    <t>Eigenständiges Softwarepaket</t>
  </si>
  <si>
    <t>Independent software package</t>
  </si>
  <si>
    <t>HW-Verwendung</t>
  </si>
  <si>
    <t>Assembled in following HW</t>
  </si>
  <si>
    <t>Betriebssystem</t>
  </si>
  <si>
    <t>Operating system</t>
  </si>
  <si>
    <t>Diagnoseerkennung</t>
  </si>
  <si>
    <t>Diagnosis version</t>
  </si>
  <si>
    <t>ASIL-Einstufung</t>
  </si>
  <si>
    <t>ASIL classification</t>
  </si>
  <si>
    <t>Compatibility with specification</t>
  </si>
  <si>
    <t>erfüllt</t>
  </si>
  <si>
    <t>Fulfilled</t>
  </si>
  <si>
    <t>nicht erfüllt</t>
  </si>
  <si>
    <t>Not Fulfilled</t>
  </si>
  <si>
    <t>(6.6) FOSS-Freigabe</t>
  </si>
  <si>
    <t>(6.6) FOSS-Approval</t>
  </si>
  <si>
    <t>liegt vor</t>
  </si>
  <si>
    <t>Available</t>
  </si>
  <si>
    <t>liegt nicht vor</t>
  </si>
  <si>
    <t>Not available</t>
  </si>
  <si>
    <t>nicht relevant</t>
  </si>
  <si>
    <t>Not relevant</t>
  </si>
  <si>
    <t>Auslöser</t>
  </si>
  <si>
    <t>Trigger</t>
  </si>
  <si>
    <t>Initiales PPF-Verfahren</t>
  </si>
  <si>
    <t>Initial PPA procedure</t>
  </si>
  <si>
    <t>PPF-Verfahren aufgrund von Änderungen</t>
  </si>
  <si>
    <t>PPA procedure due to changes</t>
  </si>
  <si>
    <t>Anforderung nicht erfüllt</t>
  </si>
  <si>
    <t>Datum der letzten Prozessbewertung</t>
  </si>
  <si>
    <t>Date of last
evaluation</t>
  </si>
  <si>
    <t>Methode zur Prozessbewertung</t>
  </si>
  <si>
    <t>Process evaluation method</t>
  </si>
  <si>
    <t>Ergebnis der Prozessbewertung</t>
  </si>
  <si>
    <t>Process evaluation result</t>
  </si>
  <si>
    <t>Spezifikation und Nachweise</t>
  </si>
  <si>
    <t>Specification and deliverables</t>
  </si>
  <si>
    <t>Details zur Verwendung von Softwaremodulen</t>
  </si>
  <si>
    <t>Details for usage of software modules</t>
  </si>
  <si>
    <t>SW-SNR</t>
  </si>
  <si>
    <t>SW-PNR</t>
  </si>
  <si>
    <t>Customer description</t>
  </si>
  <si>
    <t>Bezeichnung der Organisation</t>
  </si>
  <si>
    <t>Designation of organization</t>
  </si>
  <si>
    <t>Testreport</t>
  </si>
  <si>
    <t>Test report</t>
  </si>
  <si>
    <t>Freigabestatus</t>
  </si>
  <si>
    <t>Approval status</t>
  </si>
  <si>
    <t>Einsatzempfehlung der Organisation</t>
  </si>
  <si>
    <t>Usage recommendation of organization</t>
  </si>
  <si>
    <t>(Von einer autorisierten Person bei der Organisation durch rechtsverbindliche Unterschrift [schriftlich, elektronisch] gegebene Erlaubnis, die Software für den vorgesehenen Einsatzzweck zu benutzen)</t>
  </si>
  <si>
    <t>(To use the software for the intended application by an authorized person with the organization thorough permission granted via legally binding signature (handwritten, electronic))</t>
  </si>
  <si>
    <t>(Von einer autorisierten Person beim Kunden durch rechtsverbindliche Unterschrift [schriftlich, elektronisch] gegebene Erlaubnis, die Software für den vorgesehenen Einsatzzweck zu benutzen)</t>
  </si>
  <si>
    <t>(To use the software for the intended application by an authorized person with the customer company thorough permission granted via legally binding signature (handwritten, electronic))</t>
  </si>
  <si>
    <t>Angaben zur Software</t>
  </si>
  <si>
    <t>Description about Software</t>
  </si>
  <si>
    <t>Product specific identifier/key</t>
  </si>
  <si>
    <t>Parts list reference
(customer)</t>
  </si>
  <si>
    <t>Durchgeführte Prüfungen</t>
  </si>
  <si>
    <t xml:space="preserve"> Tests completed</t>
  </si>
  <si>
    <t>Allgemeine Angaben zur Hardware (Mindestanforderung)</t>
  </si>
  <si>
    <t>General information about hardware (minimum requirement)</t>
  </si>
  <si>
    <t>Prozessor</t>
  </si>
  <si>
    <t>Microcontroller</t>
  </si>
  <si>
    <t>Prozessorfrequenz</t>
  </si>
  <si>
    <t>Microcontroller frequency</t>
  </si>
  <si>
    <t>Quarzfrequenz</t>
  </si>
  <si>
    <t>Quartz frequency</t>
  </si>
  <si>
    <t>Speicherauslastung (Messung)</t>
  </si>
  <si>
    <t>Memory utilization (measurement)</t>
  </si>
  <si>
    <t>Komponente</t>
  </si>
  <si>
    <t>Belegt [kB]</t>
  </si>
  <si>
    <t>Used [kB]</t>
  </si>
  <si>
    <t>Verfügbar [kB]</t>
  </si>
  <si>
    <t>Available [kB]</t>
  </si>
  <si>
    <t>Belegt [%]</t>
  </si>
  <si>
    <t>Used [%]</t>
  </si>
  <si>
    <t>ROM</t>
  </si>
  <si>
    <t>RAM</t>
  </si>
  <si>
    <t>EEPROM</t>
  </si>
  <si>
    <t>Harddisk</t>
  </si>
  <si>
    <t>Harddisc</t>
  </si>
  <si>
    <t>Prozessorlast Initial</t>
  </si>
  <si>
    <t>Processor load Initial</t>
  </si>
  <si>
    <t>Prozessorlast Betrieb</t>
  </si>
  <si>
    <t>Processor load Operation</t>
  </si>
  <si>
    <t>Prozessorlast Peak</t>
  </si>
  <si>
    <t>Processor load Peak</t>
  </si>
  <si>
    <t>Prozessorauslastung</t>
  </si>
  <si>
    <t>Processor utilization</t>
  </si>
  <si>
    <t>Prozessorauslastung (Messung)</t>
  </si>
  <si>
    <t>Processor utilization (measurement)</t>
  </si>
  <si>
    <t>Referenz zur Dokumentation</t>
  </si>
  <si>
    <t>Reference to documentation</t>
  </si>
  <si>
    <t>Stand der Dokumentation</t>
  </si>
  <si>
    <t>Status of documentation</t>
  </si>
  <si>
    <t>Zugrundeliegende Konfiguration/Baseline</t>
  </si>
  <si>
    <t>Aligned configuration / baseline</t>
  </si>
  <si>
    <t>Review und Freigabe letzter Stand</t>
  </si>
  <si>
    <t>Review and approval, last status</t>
  </si>
  <si>
    <t>Funktionstests Softwarepaket</t>
  </si>
  <si>
    <t>Function tests</t>
  </si>
  <si>
    <t>Geprüft nach Testspezifikation</t>
  </si>
  <si>
    <t>Tested according to test specification</t>
  </si>
  <si>
    <t xml:space="preserve">Alle Testsequenzen bestanden? </t>
  </si>
  <si>
    <t>All test sequences passed successfully?</t>
  </si>
  <si>
    <t xml:space="preserve">Alle Regressionstest bestanden? </t>
  </si>
  <si>
    <t>All regression tests passed successfully?</t>
  </si>
  <si>
    <t>Liste nicht bestandener Tests und Risikobewertung</t>
  </si>
  <si>
    <t>List of tests not passed and risk assessment</t>
  </si>
  <si>
    <t>Nachweis der Wirksamkeit der durchgeführten Maßnahmen</t>
  </si>
  <si>
    <t>Verification of effectiveness of implemented measures</t>
  </si>
  <si>
    <t>Welche Sonderfreigaben liegen vor?</t>
  </si>
  <si>
    <t>Which special approvals have been granted?</t>
  </si>
  <si>
    <t>Nachweise zur Freigabe können jederzeit durch den Kunden eingesehen werden.</t>
  </si>
  <si>
    <t>Deliverables can be inspected by the customer at any time.</t>
  </si>
  <si>
    <t>Hardwarebemusterung erforderlich</t>
  </si>
  <si>
    <t>Softwarebemusterung erforderlich</t>
  </si>
  <si>
    <t>0.1</t>
  </si>
  <si>
    <t>0.2</t>
  </si>
  <si>
    <t xml:space="preserve">1. </t>
  </si>
  <si>
    <t>1.1</t>
  </si>
  <si>
    <t>1.2</t>
  </si>
  <si>
    <t>1.3</t>
  </si>
  <si>
    <t>1.4</t>
  </si>
  <si>
    <t>1.5</t>
  </si>
  <si>
    <t xml:space="preserve">2. </t>
  </si>
  <si>
    <t>2.1</t>
  </si>
  <si>
    <t>2.2</t>
  </si>
  <si>
    <t>2.3</t>
  </si>
  <si>
    <t xml:space="preserve">3.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</si>
  <si>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</si>
  <si>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</si>
  <si>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</si>
  <si>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</si>
  <si>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</si>
  <si>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</si>
  <si>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</si>
  <si>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</si>
  <si>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</si>
  <si>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</si>
  <si>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</si>
  <si>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</si>
  <si>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</si>
  <si>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 xml:space="preserve">4. </t>
  </si>
  <si>
    <t>4.1</t>
  </si>
  <si>
    <t>4.2</t>
  </si>
  <si>
    <t>4.3</t>
  </si>
  <si>
    <t>4.4</t>
  </si>
  <si>
    <t>4.5</t>
  </si>
  <si>
    <t>4.6</t>
  </si>
  <si>
    <t xml:space="preserve">5.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</si>
  <si>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</si>
  <si>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</si>
  <si>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</si>
  <si>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</si>
  <si>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</si>
  <si>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</si>
  <si>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</si>
  <si>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</si>
  <si>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</si>
  <si>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6.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</si>
  <si>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</si>
  <si>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</si>
  <si>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</si>
  <si>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</si>
  <si>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</si>
  <si>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</si>
  <si>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</si>
  <si>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</si>
  <si>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</si>
  <si>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</si>
  <si>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</si>
  <si>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(1)</t>
  </si>
  <si>
    <t>(2)</t>
  </si>
  <si>
    <t>(3)</t>
  </si>
  <si>
    <t>(4)</t>
  </si>
  <si>
    <t>(5)</t>
  </si>
  <si>
    <t>Optionales Template: Die Inhalte können auch in geeigneter Form auf andere Art nachgewiesen werden, 
die spezifischen Inhalte sind zwischen Organisation und Kunde abzustimmen</t>
  </si>
  <si>
    <t>1.</t>
  </si>
  <si>
    <t>2.</t>
  </si>
  <si>
    <t>3.</t>
  </si>
  <si>
    <t xml:space="preserve">Abstimmung zum PPF-Verfahren </t>
  </si>
  <si>
    <t>Besondere Archivierungspflicht</t>
  </si>
  <si>
    <t>Special archieving requirements</t>
  </si>
  <si>
    <t>Dokumentation der Vereinbarung zur Requalifikation</t>
  </si>
  <si>
    <t>Dokumentation der Vereinbarungen zum Befundungs- und Analyseprozess
- Reklamationsbearbeitung (z.B. 8D)
- Schadteilanalyse Feld</t>
  </si>
  <si>
    <t xml:space="preserve">Documentation of agreements regarding the diagnosis and analysis process
- Complaints handling (e.g. 8D)
- Field failure analysis </t>
  </si>
  <si>
    <t>Elektrische Sicherheit / Hochvolt-Sicherheit</t>
  </si>
  <si>
    <t>Kundenspezifische Teilestände
(z. B. TGS/ F-Stand/ Q-Stand, …)</t>
  </si>
  <si>
    <t>Customer-specific part statuses (e.g. part generation version / production status / quality status, etc.)</t>
  </si>
  <si>
    <t>Liste mit Terminen für 
Farb-/Varianten-PPF</t>
  </si>
  <si>
    <t>List with dates for color / variant PPAs</t>
  </si>
  <si>
    <t>Referenz zu vertraglich festgelegten Qualitätsanforderungen
(z. B. Coding Guidelines, Codemetriken, Testabdeckung)</t>
  </si>
  <si>
    <t>Kategorie gefordert</t>
  </si>
  <si>
    <t>rückgemeldet</t>
  </si>
  <si>
    <t>0: gefordert und rückgemeldet: 
-1: gefordert nicht rückgemeldet</t>
  </si>
  <si>
    <t>i.O.</t>
  </si>
  <si>
    <t>Nicht vollständig befüllt</t>
  </si>
  <si>
    <t>Vollständig und i.O.</t>
  </si>
  <si>
    <t>Nicht i.O.</t>
  </si>
  <si>
    <t>Erforderlich</t>
  </si>
  <si>
    <t>i.O</t>
  </si>
  <si>
    <t>n.i.O.</t>
  </si>
  <si>
    <t>unvollständig</t>
  </si>
  <si>
    <t>Unvollständig befüllt</t>
  </si>
  <si>
    <t>Not completely filled</t>
  </si>
  <si>
    <t>Comment of organization</t>
  </si>
  <si>
    <t>Anforderung vorhanden und komplett erfüllt</t>
  </si>
  <si>
    <t>Projekt-Nr.</t>
  </si>
  <si>
    <t>Lieferant</t>
  </si>
  <si>
    <t>Merkmal</t>
  </si>
  <si>
    <t>Wert</t>
  </si>
  <si>
    <t>Toleranz</t>
  </si>
  <si>
    <t>Messmittel</t>
  </si>
  <si>
    <t>Prüfmittel-
fähigkeit</t>
  </si>
  <si>
    <t>Cpk</t>
  </si>
  <si>
    <t>Anmerkung / Erläuterung</t>
  </si>
  <si>
    <t>(Maß, Funktion, Prüfung)</t>
  </si>
  <si>
    <t>Kurz-/Langzeitfähigkeit oder 100% Prüfung</t>
  </si>
  <si>
    <t>(MSA, VDA Band 5)</t>
  </si>
  <si>
    <t>Kavitäten -Nr.:</t>
  </si>
  <si>
    <t>Nennmaß</t>
  </si>
  <si>
    <t>Huber Automotive AG</t>
  </si>
  <si>
    <t>73347 Mühlhausen</t>
  </si>
  <si>
    <t>Industrie- und Businesspark 213</t>
  </si>
  <si>
    <t>Straße</t>
  </si>
  <si>
    <t>PPF-Verantwortlicher</t>
  </si>
  <si>
    <t>Sampling representative</t>
  </si>
  <si>
    <t>Projektleiter (technisch)</t>
  </si>
  <si>
    <t>Project manager (technically)</t>
  </si>
  <si>
    <t>Disposition</t>
  </si>
  <si>
    <t>Customer Service</t>
  </si>
  <si>
    <t>Fertigung</t>
  </si>
  <si>
    <t>Production</t>
  </si>
  <si>
    <t>Logistik</t>
  </si>
  <si>
    <t>Logistics</t>
  </si>
  <si>
    <t>Verpackung / Ladungsträger</t>
  </si>
  <si>
    <t>Packaging</t>
  </si>
  <si>
    <t>Geschäftsleitung / Werksleiter</t>
  </si>
  <si>
    <t>Management / plant manager</t>
  </si>
  <si>
    <t>Projektleiter (kaufmännisch) / Vertrieb</t>
  </si>
  <si>
    <t>Project manager  / sales</t>
  </si>
  <si>
    <t>Hr. / Mr. Thomas Ankele</t>
  </si>
  <si>
    <t>Hr. / Mr. Marc Betz</t>
  </si>
  <si>
    <t>Hr. / Mr. Achim Reutter</t>
  </si>
  <si>
    <t>Hr. / Mr. Mounir Darwich</t>
  </si>
  <si>
    <t>Hr. / Mr. Martin Huber</t>
  </si>
  <si>
    <t>+49 7335 – 9206 151</t>
  </si>
  <si>
    <t>+49 7335 – 9206 357</t>
  </si>
  <si>
    <t>+49 7335 - 9206 252</t>
  </si>
  <si>
    <t>+49 7335 – 9206 348</t>
  </si>
  <si>
    <t>Thomas.Ankele@huber-group.com</t>
  </si>
  <si>
    <t>Achim.Reutter@huber-group.com</t>
  </si>
  <si>
    <t>Mounir.Darwich@huber-group.com</t>
  </si>
  <si>
    <t>Martin.Huber@huber-group.com</t>
  </si>
  <si>
    <t>Projekt-Nr.:</t>
  </si>
  <si>
    <t>Gültig bis:</t>
  </si>
  <si>
    <t>Termin Nachbemusterung:</t>
  </si>
  <si>
    <t>Stückzahl:</t>
  </si>
  <si>
    <t>Spezifika-
tion erfüllt</t>
  </si>
  <si>
    <t>Nominal</t>
  </si>
  <si>
    <t>Cavities</t>
  </si>
  <si>
    <t>Nr</t>
  </si>
  <si>
    <t>Absicherung durch</t>
  </si>
  <si>
    <t>CmK</t>
  </si>
  <si>
    <t>Absicherung besondere Merkmale</t>
  </si>
  <si>
    <t>Protection of special characteristics</t>
  </si>
  <si>
    <t>Characteristic</t>
  </si>
  <si>
    <t>(Measure, function, inspection)</t>
  </si>
  <si>
    <t>Value</t>
  </si>
  <si>
    <t>Tolerance</t>
  </si>
  <si>
    <t>Protection through</t>
  </si>
  <si>
    <t>Measuring equipment</t>
  </si>
  <si>
    <t>Test equipment
 capability</t>
  </si>
  <si>
    <t>Shortterm / long-term capability or 100% examination</t>
  </si>
  <si>
    <t>Note / explanation</t>
  </si>
  <si>
    <t>Marc.Betz@huber-group.com</t>
  </si>
  <si>
    <t>Stand / Datum</t>
  </si>
  <si>
    <t>Stand</t>
  </si>
  <si>
    <t>Status</t>
  </si>
  <si>
    <t>Status / Date</t>
  </si>
  <si>
    <t>Sachnummer Lieferant</t>
  </si>
  <si>
    <t>Sachnummer 
Huber Automotive</t>
  </si>
  <si>
    <t>Änderungsstand</t>
  </si>
  <si>
    <t>Werkzeugnummer</t>
  </si>
  <si>
    <t>Werkzeugstandort</t>
  </si>
  <si>
    <t>Werkzeugliste</t>
  </si>
  <si>
    <t>Tool list</t>
  </si>
  <si>
    <t xml:space="preserve">Supplier Part No. </t>
  </si>
  <si>
    <t>Huber Part No.</t>
  </si>
  <si>
    <t>Change level</t>
  </si>
  <si>
    <t>Tool Number</t>
  </si>
  <si>
    <t>Tool Location</t>
  </si>
  <si>
    <t>Qty. Tools</t>
  </si>
  <si>
    <t>Anzahl
Nester /
Werkzeug</t>
  </si>
  <si>
    <t>Qty. Nests /
tools</t>
  </si>
  <si>
    <t>Designation</t>
  </si>
  <si>
    <t>Anzahl Werkzeuge</t>
  </si>
  <si>
    <t>PMÜ - Nummer</t>
  </si>
  <si>
    <t>Kalibrierintervall</t>
  </si>
  <si>
    <t>Letzte Kalibrierung</t>
  </si>
  <si>
    <t>Kalibrierdienstleister</t>
  </si>
  <si>
    <t>Prüfmittelliste (produktspezifisch)</t>
  </si>
  <si>
    <t>Test equipment list (product specific)</t>
  </si>
  <si>
    <t>Test equipment control no.</t>
  </si>
  <si>
    <t>Überwachungspflicht</t>
  </si>
  <si>
    <t>Control obligation</t>
  </si>
  <si>
    <t>Calibration intervall</t>
  </si>
  <si>
    <t>Last Calibration</t>
  </si>
  <si>
    <t>Calibration service</t>
  </si>
  <si>
    <t>Information PPF-Verfahren
Huber Automotive AG</t>
  </si>
  <si>
    <t>Information</t>
  </si>
  <si>
    <t>Auswahl Sprache</t>
  </si>
  <si>
    <t>Benötigte Dokumente</t>
  </si>
  <si>
    <t>Maschine, Gerät, Vorrichtung</t>
  </si>
  <si>
    <t>Prüfmerkmale</t>
  </si>
  <si>
    <t>Methoden</t>
  </si>
  <si>
    <t>Reaktionsplan</t>
  </si>
  <si>
    <t>Beschreibung Arbeitsgang / Prozess</t>
  </si>
  <si>
    <t>Produktionswerkzeug</t>
  </si>
  <si>
    <t>Produkt</t>
  </si>
  <si>
    <t>Zuordnung für  besondere  Merkmale</t>
  </si>
  <si>
    <t>Eingesetztes Prüfsystem / Messsystem</t>
  </si>
  <si>
    <t>Stichprobe</t>
  </si>
  <si>
    <t>Kontrollmethode</t>
  </si>
  <si>
    <t>Behandlung fehlerhafter Teile</t>
  </si>
  <si>
    <t>Umfang</t>
  </si>
  <si>
    <t>Häufigkeit</t>
  </si>
  <si>
    <t>Prototyp</t>
  </si>
  <si>
    <t>Vorserie</t>
  </si>
  <si>
    <t>Serie</t>
  </si>
  <si>
    <t>Prototype</t>
  </si>
  <si>
    <t>Pre-Series</t>
  </si>
  <si>
    <t>Series</t>
  </si>
  <si>
    <t>Machine, device, jig</t>
  </si>
  <si>
    <t>Charasterictic</t>
  </si>
  <si>
    <t>Method</t>
  </si>
  <si>
    <t>Reaction plan</t>
  </si>
  <si>
    <t>Process description</t>
  </si>
  <si>
    <t>Tool/ Die of production</t>
  </si>
  <si>
    <t>Product</t>
  </si>
  <si>
    <t>Classification of the specific characteristics</t>
  </si>
  <si>
    <t>Used measurement equipment</t>
  </si>
  <si>
    <t>Spot check</t>
  </si>
  <si>
    <t>Produkt- / Prozess-
spezifik. / Toleranz</t>
  </si>
  <si>
    <t>Reference document</t>
  </si>
  <si>
    <t>Size</t>
  </si>
  <si>
    <t>Frequency</t>
  </si>
  <si>
    <t>Control method</t>
  </si>
  <si>
    <t>Control of nonconforming product</t>
  </si>
  <si>
    <t>Team</t>
  </si>
  <si>
    <t>Freigabe / Datum</t>
  </si>
  <si>
    <t>3.0</t>
  </si>
  <si>
    <t>4.0</t>
  </si>
  <si>
    <t>UT</t>
  </si>
  <si>
    <t>USG</t>
  </si>
  <si>
    <t>OSG</t>
  </si>
  <si>
    <t>LT</t>
  </si>
  <si>
    <t>Spec. met</t>
  </si>
  <si>
    <t>Prozessablaufplan</t>
  </si>
  <si>
    <t>Process flow chart</t>
  </si>
  <si>
    <t>Sinnbilder DIN 66001</t>
  </si>
  <si>
    <t>Copy &amp; Paste</t>
  </si>
  <si>
    <t>Spezifika-  
tion erfüllt</t>
  </si>
  <si>
    <t>Kompatibilität zur Spezifikation</t>
  </si>
  <si>
    <t>Valid until</t>
  </si>
  <si>
    <t>Quantity</t>
  </si>
  <si>
    <t>Date of reapproval PPA Process</t>
  </si>
  <si>
    <t>If returned: delivery note no. &amp; date:</t>
  </si>
  <si>
    <t>Änderung</t>
  </si>
  <si>
    <t>ZN-Stand</t>
  </si>
  <si>
    <t>status of drawing</t>
  </si>
  <si>
    <t>ZN-Datum</t>
  </si>
  <si>
    <t>date of drawing</t>
  </si>
  <si>
    <t>Produktions-
datum</t>
  </si>
  <si>
    <t>Bemust. Lief.
1 - sehr gut / 6 - sehr schlecht</t>
  </si>
  <si>
    <t>dimension</t>
  </si>
  <si>
    <t>Maßlich</t>
  </si>
  <si>
    <t>material</t>
  </si>
  <si>
    <t>function</t>
  </si>
  <si>
    <t>Gesamt</t>
  </si>
  <si>
    <t>overall</t>
  </si>
  <si>
    <t>Delivered samples
1- very good / 6 - very bad</t>
  </si>
  <si>
    <t>Production
date</t>
  </si>
  <si>
    <t>Date of first 
delivery</t>
  </si>
  <si>
    <t>Erstliefer-
datum</t>
  </si>
  <si>
    <t>x</t>
  </si>
  <si>
    <t>Lieferdatum
Muster
+
LS-Nr.</t>
  </si>
  <si>
    <t>delivery date
samples
+
delivery note no.</t>
  </si>
  <si>
    <t>Abweichgenehmigung-Nr.:</t>
  </si>
  <si>
    <t>Deviation approval no.:</t>
  </si>
  <si>
    <t>bei Rücksendung Lieferscheinnr. /-datum: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</si>
</sst>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4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1"/>
      <color rgb="FFFF0000"/>
      <name val="Arial"/>
      <family val="2"/>
    </font>
    <font>
      <b/>
      <sz val="7.5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6"/>
      <color rgb="FF000000"/>
      <name val="Calibri"/>
      <family val="2"/>
    </font>
    <font>
      <b/>
      <sz val="54"/>
      <color rgb="FFFFFFFF"/>
      <name val="Calibri"/>
      <family val="2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9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/>
      <right style="medium"/>
      <top style="dotted"/>
      <bottom style="thick"/>
    </border>
    <border>
      <left style="medium"/>
      <right/>
      <top style="dotted"/>
      <bottom style="thick"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/>
      <top style="thick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ck"/>
      <bottom/>
    </border>
    <border>
      <left style="thin"/>
      <right/>
      <top style="thick"/>
      <bottom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ck"/>
      <bottom style="dashed"/>
    </border>
    <border>
      <left style="thin"/>
      <right style="medium"/>
      <top style="thick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thick"/>
      <bottom style="thick"/>
    </border>
    <border>
      <left style="medium"/>
      <right style="thin"/>
      <top style="thick"/>
      <bottom style="dashed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dashed"/>
    </border>
    <border>
      <left/>
      <right/>
      <top style="thick"/>
      <bottom style="dashed"/>
    </border>
    <border>
      <left/>
      <right style="thin"/>
      <top style="thick"/>
      <bottom style="dashed"/>
    </border>
    <border>
      <left style="medium"/>
      <right/>
      <top style="dashed"/>
      <bottom style="dashed"/>
    </border>
    <border>
      <left/>
      <right style="medium"/>
      <top style="thick"/>
      <bottom/>
    </border>
    <border>
      <left/>
      <right style="medium"/>
      <top/>
      <bottom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medium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/>
      <top style="dotted"/>
      <bottom style="thick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 style="medium"/>
      <top style="dashed"/>
      <bottom/>
    </border>
    <border>
      <left style="medium"/>
      <right style="thin"/>
      <top style="dashed"/>
      <bottom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ck"/>
      <top style="medium"/>
      <bottom style="dotted"/>
    </border>
    <border>
      <left style="thick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ck"/>
      <right/>
      <top style="thick"/>
      <bottom/>
    </border>
    <border>
      <left/>
      <right style="medium"/>
      <top style="medium"/>
      <bottom style="thin"/>
    </border>
    <border>
      <left style="thick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thick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ck"/>
      <right/>
      <top style="dashed"/>
      <bottom style="dashed"/>
    </border>
    <border>
      <left style="thin"/>
      <right/>
      <top style="dashed"/>
      <bottom style="dashed"/>
    </border>
    <border>
      <left/>
      <right style="medium"/>
      <top style="dashed"/>
      <bottom style="dashed"/>
    </border>
    <border>
      <left/>
      <right style="thick"/>
      <top style="dashed"/>
      <bottom style="dashed"/>
    </border>
    <border>
      <left style="medium"/>
      <right style="thick"/>
      <top style="medium"/>
      <bottom style="medium"/>
    </border>
    <border>
      <left style="thick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ashed"/>
    </border>
    <border>
      <left/>
      <right style="medium"/>
      <top style="medium"/>
      <bottom style="dashed"/>
    </border>
    <border>
      <left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ck"/>
      <top/>
      <bottom style="dashed"/>
    </border>
    <border>
      <left style="thin"/>
      <right style="dashed"/>
      <top style="medium"/>
      <bottom style="dashed"/>
    </border>
    <border>
      <left style="dashed"/>
      <right style="medium"/>
      <top style="medium"/>
      <bottom style="dash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ck"/>
      <top style="dotted"/>
      <bottom style="dotted"/>
    </border>
    <border>
      <left style="thick"/>
      <right/>
      <top style="dashed"/>
      <bottom style="medium"/>
    </border>
    <border>
      <left style="thin"/>
      <right/>
      <top style="dashed"/>
      <bottom style="medium"/>
    </border>
    <border>
      <left/>
      <right style="medium"/>
      <top style="dashed"/>
      <bottom style="medium"/>
    </border>
    <border>
      <left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thick"/>
      <top style="dashed"/>
      <bottom style="medium"/>
    </border>
    <border>
      <left/>
      <right style="thin"/>
      <top style="medium"/>
      <bottom style="dotted"/>
    </border>
    <border>
      <left/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n"/>
      <top style="dashed"/>
      <bottom/>
    </border>
    <border>
      <left style="dashed"/>
      <right style="medium"/>
      <top style="dashed"/>
      <bottom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dashed"/>
      <right style="thick"/>
      <top style="dotted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ck"/>
      <right/>
      <top style="dashed"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 style="medium"/>
      <right style="dashed"/>
      <top style="dotted"/>
      <bottom style="dotted"/>
    </border>
    <border>
      <left style="dashed"/>
      <right style="medium"/>
      <top style="dotted"/>
      <bottom style="dotted"/>
    </border>
    <border>
      <left style="thick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/>
      <bottom style="dashed"/>
    </border>
    <border>
      <left/>
      <right style="thin"/>
      <top/>
      <bottom style="dashed"/>
    </border>
    <border>
      <left/>
      <right style="thin"/>
      <top style="medium"/>
      <bottom/>
    </border>
    <border>
      <left style="medium"/>
      <right/>
      <top/>
      <bottom style="dash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thick"/>
      <top style="dashed"/>
      <bottom/>
    </border>
    <border>
      <left style="thick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/>
      <top style="dashed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ck"/>
      <right style="dashed"/>
      <top style="dashed"/>
      <bottom style="dashed"/>
    </border>
    <border>
      <left style="thick"/>
      <right style="dashed"/>
      <top style="dashed"/>
      <bottom style="thick"/>
    </border>
    <border>
      <left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thin"/>
      <top style="dashed"/>
      <bottom style="thick"/>
    </border>
    <border>
      <left style="thin"/>
      <right/>
      <top style="dashed"/>
      <bottom style="thick"/>
    </border>
    <border>
      <left/>
      <right/>
      <top style="dashed"/>
      <bottom style="thick"/>
    </border>
    <border>
      <left/>
      <right style="medium"/>
      <top style="dashed"/>
      <bottom style="thick"/>
    </border>
    <border>
      <left style="medium"/>
      <right/>
      <top style="dashed"/>
      <bottom style="thick"/>
    </border>
    <border>
      <left/>
      <right style="thin"/>
      <top style="dashed"/>
      <bottom style="thick"/>
    </border>
    <border>
      <left/>
      <right style="thin"/>
      <top/>
      <bottom style="medium"/>
    </border>
    <border>
      <left style="thin"/>
      <right/>
      <top/>
      <bottom style="medium"/>
    </border>
    <border>
      <left style="thick"/>
      <right style="dashed"/>
      <top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thin"/>
      <top/>
      <bottom style="dashed"/>
    </border>
    <border>
      <left/>
      <right style="medium"/>
      <top/>
      <bottom style="dashed"/>
    </border>
    <border>
      <left/>
      <right style="thick"/>
      <top style="dashed"/>
      <bottom style="thick"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/>
      <top style="medium"/>
      <bottom/>
    </border>
    <border>
      <left style="thin"/>
      <right/>
      <top style="medium"/>
      <bottom/>
    </border>
    <border>
      <left/>
      <right style="thick"/>
      <top style="medium"/>
      <bottom/>
    </border>
    <border>
      <left style="thick"/>
      <right style="thin"/>
      <top style="thin"/>
      <bottom style="medium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 style="dashed"/>
    </border>
    <border>
      <left style="thin"/>
      <right/>
      <top style="thick"/>
      <bottom style="dashed"/>
    </border>
    <border>
      <left/>
      <right style="thick"/>
      <top style="thick"/>
      <bottom style="dashed"/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thin"/>
      <top style="thick"/>
      <bottom style="dashed"/>
    </border>
    <border>
      <left style="dashed"/>
      <right style="thick"/>
      <top style="dashed"/>
      <bottom style="dashed"/>
    </border>
    <border>
      <left style="thick"/>
      <right style="dashed"/>
      <top style="dashed"/>
      <bottom/>
    </border>
    <border>
      <left style="dashed"/>
      <right style="thick"/>
      <top style="dashed"/>
      <bottom/>
    </border>
    <border>
      <left style="thick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 style="thick"/>
      <top style="thin"/>
      <bottom style="thin"/>
    </border>
    <border>
      <left style="thick"/>
      <right style="dashed"/>
      <top style="medium"/>
      <bottom style="dashed"/>
    </border>
    <border>
      <left style="dashed"/>
      <right style="thick"/>
      <top style="medium"/>
      <bottom style="dashed"/>
    </border>
    <border>
      <left style="thin"/>
      <right/>
      <top style="medium"/>
      <bottom style="thin"/>
    </border>
    <border>
      <left style="thick"/>
      <right/>
      <top style="dashed"/>
      <bottom style="thick"/>
    </border>
    <border>
      <left style="thick"/>
      <right style="dashed"/>
      <top/>
      <bottom style="thick"/>
    </border>
    <border>
      <left style="dashed"/>
      <right style="dashed"/>
      <top/>
      <bottom style="thick"/>
    </border>
    <border>
      <left style="dashed"/>
      <right style="thin"/>
      <top/>
      <bottom style="thick"/>
    </border>
    <border>
      <left style="dashed"/>
      <right style="thick"/>
      <top style="dashed"/>
      <bottom style="thick"/>
    </border>
    <border>
      <left style="thick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thin"/>
      <top style="thin"/>
      <bottom style="thick"/>
    </border>
    <border>
      <left/>
      <right style="dashed"/>
      <top style="thin"/>
      <bottom style="thick"/>
    </border>
    <border>
      <left style="dashed"/>
      <right style="thick"/>
      <top style="thin"/>
      <bottom style="thick"/>
    </border>
    <border>
      <left style="thick"/>
      <right style="dashed"/>
      <top style="dashed"/>
      <bottom style="medium"/>
    </border>
    <border>
      <left style="thick"/>
      <right/>
      <top style="thick"/>
      <bottom style="thick"/>
    </border>
    <border>
      <left style="thick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ck"/>
    </border>
    <border>
      <left style="thick"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medium"/>
    </border>
    <border>
      <left style="medium"/>
      <right/>
      <top style="medium"/>
      <bottom style="dashed"/>
    </border>
    <border>
      <left style="thin"/>
      <right style="thin"/>
      <top/>
      <bottom style="thin"/>
    </border>
    <border>
      <left style="thick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thick"/>
      <bottom style="medium"/>
    </border>
    <border>
      <left style="thick"/>
      <right style="dashed"/>
      <top style="medium"/>
      <bottom style="thick"/>
    </border>
    <border>
      <left style="dashed"/>
      <right style="dashed"/>
      <top style="medium"/>
      <bottom style="thick"/>
    </border>
    <border>
      <left style="dashed"/>
      <right style="thin"/>
      <top style="medium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tted"/>
      <bottom style="dotted"/>
    </border>
    <border>
      <left style="thin"/>
      <right style="medium"/>
      <top style="medium"/>
      <bottom style="medium"/>
    </border>
    <border>
      <left style="thick"/>
      <right/>
      <top style="dotted"/>
      <bottom style="dotted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thick"/>
      <right/>
      <top style="thin"/>
      <bottom style="thin"/>
    </border>
    <border>
      <left/>
      <right style="dashed"/>
      <top style="medium"/>
      <bottom style="thick"/>
    </border>
    <border>
      <left style="dashed"/>
      <right style="thick"/>
      <top style="medium"/>
      <bottom style="thick"/>
    </border>
    <border>
      <left/>
      <right style="thick"/>
      <top style="dashed"/>
      <bottom style="medium"/>
    </border>
    <border>
      <left style="thick"/>
      <right/>
      <top style="thick"/>
      <bottom style="thin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thick"/>
      <bottom style="thin"/>
    </border>
    <border>
      <left/>
      <right style="thick"/>
      <top style="thick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otted"/>
      <right style="medium"/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 style="thick"/>
    </border>
    <border>
      <left style="medium"/>
      <right/>
      <top style="thin"/>
      <bottom style="thick"/>
    </border>
    <border>
      <left/>
      <right style="thick"/>
      <top style="thin"/>
      <bottom style="thick"/>
    </border>
    <border>
      <left style="medium"/>
      <right style="dashed"/>
      <top style="thick"/>
      <bottom style="thin"/>
    </border>
    <border>
      <left style="dashed"/>
      <right style="dashed"/>
      <top style="thick"/>
      <bottom style="thin"/>
    </border>
    <border>
      <left style="dashed"/>
      <right style="medium"/>
      <top style="thick"/>
      <bottom style="thin"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/>
      <right style="dashed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ck"/>
    </border>
    <border>
      <left/>
      <right style="thick"/>
      <top style="thin"/>
      <bottom/>
    </border>
    <border>
      <left/>
      <right style="thin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/>
      <top style="medium"/>
      <bottom style="medium"/>
    </border>
    <border>
      <left/>
      <right style="thin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dashed"/>
      <right style="thick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thick"/>
    </border>
    <border>
      <left style="dashed"/>
      <right/>
      <top style="medium"/>
      <bottom style="thin"/>
    </border>
    <border>
      <left style="dashed"/>
      <right/>
      <top style="thin"/>
      <bottom style="thin"/>
    </border>
    <border>
      <left/>
      <right style="dashed"/>
      <top style="medium"/>
      <bottom style="thin"/>
    </border>
    <border>
      <left style="dashed"/>
      <right/>
      <top style="thin"/>
      <bottom style="thick"/>
    </border>
    <border>
      <left style="thick"/>
      <right style="medium"/>
      <top style="thick"/>
      <bottom style="medium"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medium"/>
      <top style="thin"/>
      <bottom/>
    </border>
    <border>
      <left style="medium"/>
      <right style="thick"/>
      <top style="thin"/>
      <bottom/>
    </border>
    <border>
      <left style="medium"/>
      <right style="thick"/>
      <top/>
      <bottom style="thick"/>
    </border>
    <border>
      <left/>
      <right style="thick"/>
      <top/>
      <bottom style="thin"/>
    </border>
    <border>
      <left style="thick"/>
      <right/>
      <top style="medium"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/>
      <top style="dott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ck"/>
      <right style="thin"/>
      <top style="thick"/>
      <bottom style="dashed"/>
    </border>
    <border>
      <left style="thin"/>
      <right style="thick"/>
      <top style="thick"/>
      <bottom style="dashed"/>
    </border>
    <border>
      <left style="thick"/>
      <right style="thin"/>
      <top/>
      <bottom/>
    </border>
    <border>
      <left style="thick"/>
      <right style="thin"/>
      <top style="dashed"/>
      <bottom style="thick"/>
    </border>
    <border>
      <left style="thick"/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thick"/>
      <top style="dashed"/>
      <bottom style="dotted"/>
    </border>
    <border>
      <left style="thick"/>
      <right style="thin"/>
      <top style="dashed"/>
      <bottom style="dashed"/>
    </border>
    <border>
      <left style="thin"/>
      <right style="thick"/>
      <top style="dashed"/>
      <bottom style="dashed"/>
    </border>
    <border>
      <left style="dashed"/>
      <right/>
      <top style="medium"/>
      <bottom style="thick"/>
    </border>
    <border>
      <left style="dashed"/>
      <right/>
      <top style="medium"/>
      <bottom style="medium"/>
    </border>
    <border>
      <left style="medium"/>
      <right/>
      <top style="medium"/>
      <bottom style="thin"/>
    </border>
    <border>
      <left style="dashed"/>
      <right/>
      <top style="thick"/>
      <bottom/>
    </border>
    <border>
      <left style="dashed"/>
      <right/>
      <top/>
      <bottom style="medium"/>
    </border>
    <border>
      <left style="dashed"/>
      <right/>
      <top style="thin"/>
      <bottom style="medium"/>
    </border>
    <border>
      <left/>
      <right style="dashed"/>
      <top style="thin"/>
      <bottom style="medium"/>
    </border>
    <border>
      <left style="thick"/>
      <right style="thin"/>
      <top/>
      <bottom style="dashed"/>
    </border>
    <border>
      <left style="thin"/>
      <right style="thin"/>
      <top/>
      <bottom style="dashed"/>
    </border>
    <border>
      <left style="thin"/>
      <right style="thick"/>
      <top/>
      <bottom style="dashed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8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quotePrefix="1"/>
    <xf numFmtId="0" fontId="0" fillId="0" borderId="1" xfId="0" applyFill="1" applyBorder="1" applyAlignment="1">
      <alignment wrapText="1"/>
    </xf>
    <xf numFmtId="0" fontId="3" fillId="0" borderId="0" xfId="0" applyFont="1" applyFill="1"/>
    <xf numFmtId="0" fontId="0" fillId="3" borderId="0" xfId="0" applyFill="1"/>
    <xf numFmtId="0" fontId="3" fillId="0" borderId="0" xfId="0" applyFont="1"/>
    <xf numFmtId="0" fontId="0" fillId="4" borderId="0" xfId="0" applyFill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/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6" fillId="0" borderId="0" xfId="0" applyFont="1"/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5" xfId="0" applyNumberFormat="1" applyFont="1" applyFill="1" applyBorder="1" applyAlignment="1">
      <alignment horizontal="left"/>
    </xf>
    <xf numFmtId="0" fontId="10" fillId="3" borderId="6" xfId="0" applyNumberFormat="1" applyFont="1" applyFill="1" applyBorder="1" applyAlignment="1">
      <alignment horizontal="left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Protection="1">
      <alignment/>
      <protection locked="0"/>
    </xf>
    <xf numFmtId="0" fontId="1" fillId="0" borderId="0" xfId="20" applyAlignment="1" applyProtection="1">
      <alignment horizontal="center"/>
      <protection locked="0"/>
    </xf>
    <xf numFmtId="0" fontId="1" fillId="0" borderId="0" xfId="20" applyProtection="1">
      <alignment/>
      <protection/>
    </xf>
    <xf numFmtId="0" fontId="1" fillId="0" borderId="7" xfId="20" applyBorder="1" applyProtection="1">
      <alignment/>
      <protection locked="0"/>
    </xf>
    <xf numFmtId="0" fontId="1" fillId="0" borderId="1" xfId="20" applyBorder="1" applyProtection="1">
      <alignment/>
      <protection locked="0"/>
    </xf>
    <xf numFmtId="0" fontId="1" fillId="0" borderId="1" xfId="20" applyBorder="1" applyAlignment="1" applyProtection="1">
      <alignment horizontal="center"/>
      <protection locked="0"/>
    </xf>
    <xf numFmtId="0" fontId="1" fillId="0" borderId="0" xfId="20" applyAlignment="1" applyProtection="1">
      <alignment horizontal="center" vertical="top"/>
      <protection locked="0"/>
    </xf>
    <xf numFmtId="0" fontId="15" fillId="0" borderId="0" xfId="20" applyFont="1" applyAlignment="1" applyProtection="1">
      <alignment wrapText="1"/>
      <protection locked="0"/>
    </xf>
    <xf numFmtId="0" fontId="1" fillId="0" borderId="0" xfId="20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5" borderId="1" xfId="20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25" fillId="0" borderId="0" xfId="0" applyFont="1"/>
    <xf numFmtId="0" fontId="4" fillId="0" borderId="0" xfId="0" applyFont="1"/>
    <xf numFmtId="0" fontId="29" fillId="0" borderId="0" xfId="0" applyFont="1" applyAlignment="1">
      <alignment vertical="center"/>
    </xf>
    <xf numFmtId="0" fontId="12" fillId="3" borderId="11" xfId="0" applyFont="1" applyFill="1" applyBorder="1" applyAlignment="1">
      <alignment textRotation="90" wrapText="1"/>
    </xf>
    <xf numFmtId="0" fontId="12" fillId="3" borderId="12" xfId="0" applyFont="1" applyFill="1" applyBorder="1" applyAlignment="1">
      <alignment textRotation="90" wrapText="1"/>
    </xf>
    <xf numFmtId="0" fontId="12" fillId="3" borderId="13" xfId="0" applyFont="1" applyFill="1" applyBorder="1" applyAlignment="1">
      <alignment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6" borderId="0" xfId="0" applyFont="1" applyFill="1"/>
    <xf numFmtId="0" fontId="12" fillId="3" borderId="19" xfId="0" applyFont="1" applyFill="1" applyBorder="1" applyAlignment="1">
      <alignment textRotation="90"/>
    </xf>
    <xf numFmtId="0" fontId="12" fillId="3" borderId="20" xfId="0" applyFont="1" applyFill="1" applyBorder="1" applyAlignment="1">
      <alignment textRotation="90"/>
    </xf>
    <xf numFmtId="0" fontId="12" fillId="3" borderId="21" xfId="0" applyFont="1" applyFill="1" applyBorder="1" applyAlignment="1">
      <alignment textRotation="90"/>
    </xf>
    <xf numFmtId="0" fontId="12" fillId="3" borderId="22" xfId="0" applyFont="1" applyFill="1" applyBorder="1" applyAlignment="1">
      <alignment textRotation="90"/>
    </xf>
    <xf numFmtId="0" fontId="6" fillId="3" borderId="23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10" fillId="3" borderId="25" xfId="0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27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10" fillId="3" borderId="29" xfId="0" applyFont="1" applyFill="1" applyBorder="1" applyAlignment="1">
      <alignment/>
    </xf>
    <xf numFmtId="0" fontId="10" fillId="3" borderId="3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0" fillId="0" borderId="0" xfId="22">
      <alignment/>
      <protection/>
    </xf>
    <xf numFmtId="0" fontId="0" fillId="0" borderId="0" xfId="22" applyFill="1">
      <alignment/>
      <protection/>
    </xf>
    <xf numFmtId="0" fontId="8" fillId="0" borderId="0" xfId="22" applyFont="1">
      <alignment/>
      <protection/>
    </xf>
    <xf numFmtId="0" fontId="12" fillId="3" borderId="31" xfId="22" applyFont="1" applyFill="1" applyBorder="1" applyAlignment="1">
      <alignment textRotation="90"/>
      <protection/>
    </xf>
    <xf numFmtId="0" fontId="12" fillId="3" borderId="32" xfId="22" applyFont="1" applyFill="1" applyBorder="1" applyAlignment="1">
      <alignment textRotation="90"/>
      <protection/>
    </xf>
    <xf numFmtId="0" fontId="12" fillId="3" borderId="33" xfId="22" applyFont="1" applyFill="1" applyBorder="1" applyAlignment="1">
      <alignment textRotation="90"/>
      <protection/>
    </xf>
    <xf numFmtId="0" fontId="0" fillId="0" borderId="1" xfId="0" applyFill="1" applyBorder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0" fillId="2" borderId="0" xfId="0" applyFill="1"/>
    <xf numFmtId="0" fontId="6" fillId="2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quotePrefix="1"/>
    <xf numFmtId="0" fontId="0" fillId="4" borderId="1" xfId="0" applyFill="1" applyBorder="1" applyAlignment="1" quotePrefix="1">
      <alignment wrapText="1"/>
    </xf>
    <xf numFmtId="0" fontId="0" fillId="2" borderId="0" xfId="0" applyFill="1" applyBorder="1"/>
    <xf numFmtId="0" fontId="10" fillId="3" borderId="5" xfId="0" applyFont="1" applyFill="1" applyBorder="1" applyAlignment="1">
      <alignment horizontal="left"/>
    </xf>
    <xf numFmtId="0" fontId="0" fillId="7" borderId="0" xfId="22" applyFill="1">
      <alignment/>
      <protection/>
    </xf>
    <xf numFmtId="0" fontId="8" fillId="7" borderId="0" xfId="22" applyFont="1" applyFill="1">
      <alignment/>
      <protection/>
    </xf>
    <xf numFmtId="0" fontId="10" fillId="3" borderId="34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 wrapText="1"/>
    </xf>
    <xf numFmtId="0" fontId="10" fillId="3" borderId="37" xfId="0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left" wrapText="1"/>
    </xf>
    <xf numFmtId="0" fontId="10" fillId="4" borderId="4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41" xfId="0" applyFont="1" applyFill="1" applyBorder="1" applyAlignment="1">
      <alignment horizontal="left" vertical="center"/>
    </xf>
    <xf numFmtId="0" fontId="12" fillId="3" borderId="42" xfId="22" applyFont="1" applyFill="1" applyBorder="1" applyAlignment="1">
      <alignment horizontal="center" vertical="center" wrapText="1"/>
      <protection/>
    </xf>
    <xf numFmtId="0" fontId="12" fillId="3" borderId="43" xfId="22" applyFont="1" applyFill="1" applyBorder="1" applyAlignment="1">
      <alignment vertical="center" wrapText="1"/>
      <protection/>
    </xf>
    <xf numFmtId="0" fontId="0" fillId="7" borderId="0" xfId="0" applyFill="1"/>
    <xf numFmtId="0" fontId="0" fillId="7" borderId="5" xfId="0" applyFill="1" applyBorder="1"/>
    <xf numFmtId="0" fontId="12" fillId="3" borderId="44" xfId="22" applyFont="1" applyFill="1" applyBorder="1" applyAlignment="1">
      <alignment vertical="center" wrapText="1"/>
      <protection/>
    </xf>
    <xf numFmtId="0" fontId="8" fillId="7" borderId="0" xfId="0" applyFont="1" applyFill="1"/>
    <xf numFmtId="0" fontId="0" fillId="7" borderId="0" xfId="0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left" vertical="center"/>
    </xf>
    <xf numFmtId="0" fontId="3" fillId="7" borderId="0" xfId="0" applyFont="1" applyFill="1"/>
    <xf numFmtId="0" fontId="8" fillId="7" borderId="0" xfId="0" applyFont="1" applyFill="1" applyAlignment="1">
      <alignment wrapText="1"/>
    </xf>
    <xf numFmtId="0" fontId="29" fillId="7" borderId="0" xfId="0" applyFont="1" applyFill="1" applyAlignment="1">
      <alignment vertical="center"/>
    </xf>
    <xf numFmtId="49" fontId="1" fillId="7" borderId="0" xfId="20" applyNumberFormat="1" applyFill="1" applyAlignment="1" applyProtection="1">
      <alignment vertical="center"/>
      <protection locked="0"/>
    </xf>
    <xf numFmtId="0" fontId="1" fillId="7" borderId="0" xfId="20" applyFill="1" applyAlignment="1" applyProtection="1">
      <alignment horizontal="center" vertical="center"/>
      <protection locked="0"/>
    </xf>
    <xf numFmtId="0" fontId="1" fillId="7" borderId="0" xfId="20" applyFill="1" applyAlignment="1" applyProtection="1">
      <alignment vertical="center"/>
      <protection locked="0"/>
    </xf>
    <xf numFmtId="49" fontId="1" fillId="7" borderId="0" xfId="20" applyNumberFormat="1" applyFill="1" applyProtection="1">
      <alignment/>
      <protection locked="0"/>
    </xf>
    <xf numFmtId="0" fontId="1" fillId="7" borderId="0" xfId="20" applyFill="1" applyProtection="1">
      <alignment/>
      <protection locked="0"/>
    </xf>
    <xf numFmtId="49" fontId="1" fillId="7" borderId="0" xfId="20" applyNumberFormat="1" applyFill="1" applyAlignment="1" applyProtection="1">
      <alignment horizontal="center"/>
      <protection locked="0"/>
    </xf>
    <xf numFmtId="0" fontId="1" fillId="7" borderId="0" xfId="20" applyFill="1" applyAlignment="1" applyProtection="1">
      <alignment horizontal="center"/>
      <protection locked="0"/>
    </xf>
    <xf numFmtId="49" fontId="1" fillId="7" borderId="0" xfId="20" applyNumberFormat="1" applyFill="1" applyAlignment="1" applyProtection="1">
      <alignment horizontal="center" vertical="top"/>
      <protection locked="0"/>
    </xf>
    <xf numFmtId="0" fontId="1" fillId="7" borderId="0" xfId="20" applyFill="1" applyAlignment="1" applyProtection="1">
      <alignment horizontal="center" vertical="top"/>
      <protection locked="0"/>
    </xf>
    <xf numFmtId="0" fontId="10" fillId="7" borderId="0" xfId="22" applyFont="1" applyFill="1" applyBorder="1" applyAlignment="1">
      <alignment horizontal="center" vertical="center"/>
      <protection/>
    </xf>
    <xf numFmtId="0" fontId="7" fillId="7" borderId="0" xfId="22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vertical="top" wrapText="1"/>
    </xf>
    <xf numFmtId="0" fontId="34" fillId="7" borderId="2" xfId="0" applyFont="1" applyFill="1" applyBorder="1" applyAlignment="1">
      <alignment vertical="center"/>
    </xf>
    <xf numFmtId="0" fontId="0" fillId="7" borderId="0" xfId="0" applyFill="1" applyAlignment="1">
      <alignment/>
    </xf>
    <xf numFmtId="0" fontId="34" fillId="7" borderId="0" xfId="0" applyFont="1" applyFill="1"/>
    <xf numFmtId="0" fontId="6" fillId="4" borderId="45" xfId="22" applyFont="1" applyFill="1" applyBorder="1" applyAlignment="1">
      <alignment horizontal="center"/>
      <protection/>
    </xf>
    <xf numFmtId="0" fontId="6" fillId="4" borderId="46" xfId="22" applyFont="1" applyFill="1" applyBorder="1" applyAlignment="1">
      <alignment horizontal="center"/>
      <protection/>
    </xf>
    <xf numFmtId="0" fontId="8" fillId="4" borderId="46" xfId="22" applyFont="1" applyFill="1" applyBorder="1">
      <alignment/>
      <protection/>
    </xf>
    <xf numFmtId="0" fontId="8" fillId="4" borderId="47" xfId="22" applyFont="1" applyFill="1" applyBorder="1">
      <alignment/>
      <protection/>
    </xf>
    <xf numFmtId="0" fontId="6" fillId="7" borderId="43" xfId="22" applyFont="1" applyFill="1" applyBorder="1" applyAlignment="1">
      <alignment vertical="center"/>
      <protection/>
    </xf>
    <xf numFmtId="0" fontId="7" fillId="7" borderId="43" xfId="22" applyFont="1" applyFill="1" applyBorder="1" applyAlignment="1">
      <alignment vertical="center"/>
      <protection/>
    </xf>
    <xf numFmtId="0" fontId="10" fillId="7" borderId="2" xfId="22" applyFont="1" applyFill="1" applyBorder="1" applyAlignment="1">
      <alignment vertical="center"/>
      <protection/>
    </xf>
    <xf numFmtId="14" fontId="10" fillId="7" borderId="2" xfId="22" applyNumberFormat="1" applyFont="1" applyFill="1" applyBorder="1" applyAlignment="1">
      <alignment vertical="center"/>
      <protection/>
    </xf>
    <xf numFmtId="0" fontId="10" fillId="7" borderId="2" xfId="22" applyFont="1" applyFill="1" applyBorder="1" applyAlignment="1">
      <alignment/>
      <protection/>
    </xf>
    <xf numFmtId="0" fontId="5" fillId="7" borderId="48" xfId="22" applyFont="1" applyFill="1" applyBorder="1" applyAlignment="1">
      <alignment vertical="center" wrapText="1"/>
      <protection/>
    </xf>
    <xf numFmtId="0" fontId="5" fillId="7" borderId="43" xfId="22" applyFont="1" applyFill="1" applyBorder="1" applyAlignment="1">
      <alignment vertical="center" wrapText="1"/>
      <protection/>
    </xf>
    <xf numFmtId="0" fontId="0" fillId="7" borderId="43" xfId="22" applyFill="1" applyBorder="1">
      <alignment/>
      <protection/>
    </xf>
    <xf numFmtId="0" fontId="0" fillId="0" borderId="43" xfId="22" applyBorder="1">
      <alignment/>
      <protection/>
    </xf>
    <xf numFmtId="0" fontId="0" fillId="7" borderId="2" xfId="22" applyFill="1" applyBorder="1">
      <alignment/>
      <protection/>
    </xf>
    <xf numFmtId="0" fontId="10" fillId="7" borderId="49" xfId="22" applyFont="1" applyFill="1" applyBorder="1" applyAlignment="1">
      <alignment horizontal="center" vertical="center"/>
      <protection/>
    </xf>
    <xf numFmtId="49" fontId="34" fillId="7" borderId="0" xfId="0" applyNumberFormat="1" applyFont="1" applyFill="1"/>
    <xf numFmtId="0" fontId="13" fillId="3" borderId="50" xfId="0" applyFont="1" applyFill="1" applyBorder="1" applyAlignment="1">
      <alignment vertical="center" wrapText="1"/>
    </xf>
    <xf numFmtId="0" fontId="13" fillId="3" borderId="51" xfId="0" applyFont="1" applyFill="1" applyBorder="1" applyAlignment="1">
      <alignment vertical="center" wrapText="1"/>
    </xf>
    <xf numFmtId="0" fontId="0" fillId="3" borderId="3" xfId="0" applyFill="1" applyBorder="1"/>
    <xf numFmtId="0" fontId="0" fillId="3" borderId="41" xfId="0" applyFill="1" applyBorder="1"/>
    <xf numFmtId="0" fontId="0" fillId="3" borderId="6" xfId="0" applyFill="1" applyBorder="1"/>
    <xf numFmtId="0" fontId="0" fillId="3" borderId="52" xfId="0" applyFill="1" applyBorder="1"/>
    <xf numFmtId="0" fontId="0" fillId="3" borderId="2" xfId="0" applyFill="1" applyBorder="1"/>
    <xf numFmtId="0" fontId="0" fillId="3" borderId="4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7" borderId="53" xfId="0" applyFill="1" applyBorder="1"/>
    <xf numFmtId="0" fontId="0" fillId="7" borderId="54" xfId="0" applyFill="1" applyBorder="1"/>
    <xf numFmtId="0" fontId="0" fillId="7" borderId="55" xfId="0" applyFill="1" applyBorder="1"/>
    <xf numFmtId="0" fontId="0" fillId="7" borderId="56" xfId="0" applyFill="1" applyBorder="1"/>
    <xf numFmtId="0" fontId="0" fillId="7" borderId="57" xfId="0" applyFill="1" applyBorder="1"/>
    <xf numFmtId="0" fontId="0" fillId="7" borderId="58" xfId="0" applyFill="1" applyBorder="1"/>
    <xf numFmtId="0" fontId="0" fillId="7" borderId="59" xfId="0" applyFill="1" applyBorder="1"/>
    <xf numFmtId="0" fontId="0" fillId="7" borderId="60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7" xfId="0" applyFill="1" applyBorder="1"/>
    <xf numFmtId="0" fontId="0" fillId="7" borderId="0" xfId="0" applyFill="1" applyBorder="1"/>
    <xf numFmtId="0" fontId="0" fillId="7" borderId="2" xfId="0" applyFill="1" applyBorder="1"/>
    <xf numFmtId="0" fontId="0" fillId="7" borderId="3" xfId="0" applyFill="1" applyBorder="1"/>
    <xf numFmtId="0" fontId="8" fillId="7" borderId="0" xfId="0" applyFont="1" applyFill="1" applyBorder="1" applyAlignment="1">
      <alignment horizontal="left"/>
    </xf>
    <xf numFmtId="0" fontId="0" fillId="7" borderId="0" xfId="0" applyFill="1" applyAlignment="1">
      <alignment vertical="center" textRotation="90"/>
    </xf>
    <xf numFmtId="0" fontId="8" fillId="7" borderId="0" xfId="0" applyFont="1" applyFill="1" applyBorder="1" applyAlignment="1">
      <alignment horizontal="center"/>
    </xf>
    <xf numFmtId="0" fontId="0" fillId="7" borderId="61" xfId="0" applyFill="1" applyBorder="1"/>
    <xf numFmtId="0" fontId="8" fillId="7" borderId="57" xfId="0" applyFont="1" applyFill="1" applyBorder="1" applyAlignment="1">
      <alignment horizontal="center"/>
    </xf>
    <xf numFmtId="0" fontId="0" fillId="7" borderId="62" xfId="0" applyFill="1" applyBorder="1"/>
    <xf numFmtId="0" fontId="0" fillId="7" borderId="0" xfId="22" applyFill="1" applyAlignment="1">
      <alignment vertical="top"/>
      <protection/>
    </xf>
    <xf numFmtId="49" fontId="10" fillId="0" borderId="63" xfId="22" applyNumberFormat="1" applyFont="1" applyBorder="1" applyAlignment="1">
      <alignment horizontal="center" vertical="top"/>
      <protection/>
    </xf>
    <xf numFmtId="49" fontId="10" fillId="0" borderId="64" xfId="22" applyNumberFormat="1" applyFont="1" applyBorder="1" applyAlignment="1">
      <alignment horizontal="center" vertical="top"/>
      <protection/>
    </xf>
    <xf numFmtId="0" fontId="10" fillId="0" borderId="65" xfId="22" applyFont="1" applyFill="1" applyBorder="1" applyAlignment="1">
      <alignment horizontal="center" vertical="top"/>
      <protection/>
    </xf>
    <xf numFmtId="0" fontId="0" fillId="0" borderId="0" xfId="22" applyAlignment="1">
      <alignment vertical="top"/>
      <protection/>
    </xf>
    <xf numFmtId="0" fontId="3" fillId="7" borderId="0" xfId="22" applyFont="1" applyFill="1" applyAlignment="1">
      <alignment vertical="top"/>
      <protection/>
    </xf>
    <xf numFmtId="49" fontId="9" fillId="7" borderId="0" xfId="20" applyNumberFormat="1" applyFont="1" applyFill="1" applyAlignment="1" applyProtection="1">
      <alignment vertical="center"/>
      <protection locked="0"/>
    </xf>
    <xf numFmtId="0" fontId="9" fillId="7" borderId="0" xfId="20" applyFont="1" applyFill="1" applyAlignment="1" applyProtection="1">
      <alignment horizontal="center" vertical="center"/>
      <protection locked="0"/>
    </xf>
    <xf numFmtId="0" fontId="9" fillId="7" borderId="0" xfId="20" applyFont="1" applyFill="1" applyAlignment="1" applyProtection="1">
      <alignment vertical="center"/>
      <protection locked="0"/>
    </xf>
    <xf numFmtId="49" fontId="9" fillId="7" borderId="0" xfId="20" applyNumberFormat="1" applyFont="1" applyFill="1" applyProtection="1">
      <alignment/>
      <protection locked="0"/>
    </xf>
    <xf numFmtId="0" fontId="9" fillId="7" borderId="0" xfId="20" applyFont="1" applyFill="1" applyProtection="1">
      <alignment/>
      <protection locked="0"/>
    </xf>
    <xf numFmtId="49" fontId="9" fillId="7" borderId="0" xfId="20" applyNumberFormat="1" applyFont="1" applyFill="1" applyAlignment="1" applyProtection="1">
      <alignment horizontal="center"/>
      <protection locked="0"/>
    </xf>
    <xf numFmtId="0" fontId="9" fillId="7" borderId="0" xfId="20" applyFont="1" applyFill="1" applyAlignment="1" applyProtection="1">
      <alignment horizontal="center"/>
      <protection locked="0"/>
    </xf>
    <xf numFmtId="49" fontId="9" fillId="7" borderId="0" xfId="20" applyNumberFormat="1" applyFont="1" applyFill="1" applyAlignment="1" applyProtection="1">
      <alignment horizontal="center" vertical="top"/>
      <protection locked="0"/>
    </xf>
    <xf numFmtId="0" fontId="9" fillId="7" borderId="0" xfId="20" applyFont="1" applyFill="1" applyAlignment="1" applyProtection="1">
      <alignment horizontal="center" vertical="top"/>
      <protection locked="0"/>
    </xf>
    <xf numFmtId="0" fontId="37" fillId="7" borderId="0" xfId="20" applyFont="1" applyFill="1" applyAlignment="1" applyProtection="1">
      <alignment wrapText="1"/>
      <protection locked="0"/>
    </xf>
    <xf numFmtId="0" fontId="0" fillId="0" borderId="0" xfId="0" applyAlignment="1">
      <alignment vertical="top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0" fillId="3" borderId="22" xfId="0" applyFont="1" applyFill="1" applyBorder="1" applyAlignment="1">
      <alignment/>
    </xf>
    <xf numFmtId="0" fontId="10" fillId="3" borderId="66" xfId="0" applyFont="1" applyFill="1" applyBorder="1" applyAlignment="1">
      <alignment/>
    </xf>
    <xf numFmtId="0" fontId="10" fillId="3" borderId="67" xfId="0" applyFont="1" applyFill="1" applyBorder="1" applyAlignment="1">
      <alignment/>
    </xf>
    <xf numFmtId="0" fontId="10" fillId="4" borderId="48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/>
    </xf>
    <xf numFmtId="0" fontId="6" fillId="3" borderId="73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/>
    </xf>
    <xf numFmtId="0" fontId="10" fillId="3" borderId="76" xfId="0" applyFont="1" applyFill="1" applyBorder="1" applyAlignment="1">
      <alignment horizontal="center" vertical="center"/>
    </xf>
    <xf numFmtId="0" fontId="10" fillId="3" borderId="77" xfId="0" applyFont="1" applyFill="1" applyBorder="1" applyAlignment="1" quotePrefix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78" xfId="0" applyFont="1" applyFill="1" applyBorder="1" applyAlignment="1">
      <alignment horizontal="center" vertical="center"/>
    </xf>
    <xf numFmtId="0" fontId="10" fillId="8" borderId="79" xfId="0" applyFont="1" applyFill="1" applyBorder="1" applyAlignment="1">
      <alignment horizontal="center" vertical="center" wrapText="1"/>
    </xf>
    <xf numFmtId="0" fontId="10" fillId="8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center"/>
    </xf>
    <xf numFmtId="0" fontId="7" fillId="7" borderId="69" xfId="0" applyFont="1" applyFill="1" applyBorder="1" applyAlignment="1">
      <alignment horizontal="center"/>
    </xf>
    <xf numFmtId="0" fontId="35" fillId="7" borderId="6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left"/>
    </xf>
    <xf numFmtId="0" fontId="10" fillId="3" borderId="77" xfId="0" applyFont="1" applyFill="1" applyBorder="1" applyAlignment="1">
      <alignment horizontal="left"/>
    </xf>
    <xf numFmtId="0" fontId="10" fillId="3" borderId="82" xfId="0" applyFont="1" applyFill="1" applyBorder="1" applyAlignment="1">
      <alignment horizontal="left" vertical="center"/>
    </xf>
    <xf numFmtId="0" fontId="10" fillId="3" borderId="77" xfId="0" applyFont="1" applyFill="1" applyBorder="1" applyAlignment="1">
      <alignment horizontal="left" vertical="center"/>
    </xf>
    <xf numFmtId="0" fontId="10" fillId="3" borderId="77" xfId="0" applyFont="1" applyFill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/>
    </xf>
    <xf numFmtId="0" fontId="10" fillId="3" borderId="84" xfId="0" applyFont="1" applyFill="1" applyBorder="1" applyAlignment="1">
      <alignment horizontal="left"/>
    </xf>
    <xf numFmtId="0" fontId="10" fillId="3" borderId="75" xfId="0" applyFont="1" applyFill="1" applyBorder="1" applyAlignment="1">
      <alignment horizontal="left"/>
    </xf>
    <xf numFmtId="0" fontId="8" fillId="8" borderId="85" xfId="0" applyFont="1" applyFill="1" applyBorder="1" applyAlignment="1">
      <alignment horizontal="center"/>
    </xf>
    <xf numFmtId="0" fontId="8" fillId="8" borderId="86" xfId="0" applyFont="1" applyFill="1" applyBorder="1" applyAlignment="1">
      <alignment horizontal="center"/>
    </xf>
    <xf numFmtId="0" fontId="8" fillId="8" borderId="87" xfId="0" applyFont="1" applyFill="1" applyBorder="1" applyAlignment="1">
      <alignment horizontal="center"/>
    </xf>
    <xf numFmtId="0" fontId="8" fillId="8" borderId="88" xfId="0" applyFont="1" applyFill="1" applyBorder="1" applyAlignment="1">
      <alignment horizontal="center"/>
    </xf>
    <xf numFmtId="0" fontId="8" fillId="8" borderId="89" xfId="0" applyFont="1" applyFill="1" applyBorder="1" applyAlignment="1">
      <alignment horizontal="center"/>
    </xf>
    <xf numFmtId="0" fontId="10" fillId="3" borderId="90" xfId="0" applyFont="1" applyFill="1" applyBorder="1" applyAlignment="1">
      <alignment horizontal="left" vertical="center" wrapText="1"/>
    </xf>
    <xf numFmtId="0" fontId="10" fillId="3" borderId="91" xfId="0" applyFont="1" applyFill="1" applyBorder="1" applyAlignment="1">
      <alignment horizontal="left" vertical="center" wrapText="1"/>
    </xf>
    <xf numFmtId="0" fontId="10" fillId="3" borderId="92" xfId="0" applyFont="1" applyFill="1" applyBorder="1" applyAlignment="1">
      <alignment horizontal="left" vertical="center" wrapText="1"/>
    </xf>
    <xf numFmtId="0" fontId="10" fillId="3" borderId="78" xfId="0" applyFont="1" applyFill="1" applyBorder="1" applyAlignment="1">
      <alignment horizontal="left" vertical="center"/>
    </xf>
    <xf numFmtId="0" fontId="10" fillId="3" borderId="93" xfId="0" applyFont="1" applyFill="1" applyBorder="1" applyAlignment="1">
      <alignment horizontal="left" wrapText="1"/>
    </xf>
    <xf numFmtId="0" fontId="10" fillId="3" borderId="79" xfId="0" applyFont="1" applyFill="1" applyBorder="1" applyAlignment="1">
      <alignment horizontal="left" wrapText="1"/>
    </xf>
    <xf numFmtId="0" fontId="10" fillId="3" borderId="80" xfId="0" applyFont="1" applyFill="1" applyBorder="1" applyAlignment="1">
      <alignment horizontal="left" wrapText="1"/>
    </xf>
    <xf numFmtId="49" fontId="10" fillId="3" borderId="77" xfId="0" applyNumberFormat="1" applyFont="1" applyFill="1" applyBorder="1" applyAlignment="1">
      <alignment horizontal="center"/>
    </xf>
    <xf numFmtId="49" fontId="10" fillId="3" borderId="78" xfId="0" applyNumberFormat="1" applyFont="1" applyFill="1" applyBorder="1" applyAlignment="1">
      <alignment horizontal="center"/>
    </xf>
    <xf numFmtId="0" fontId="10" fillId="3" borderId="77" xfId="0" applyFont="1" applyFill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 vertical="center" textRotation="90"/>
    </xf>
    <xf numFmtId="0" fontId="5" fillId="8" borderId="94" xfId="0" applyFont="1" applyFill="1" applyBorder="1" applyAlignment="1">
      <alignment horizontal="center" vertical="center" textRotation="90"/>
    </xf>
    <xf numFmtId="0" fontId="5" fillId="8" borderId="49" xfId="0" applyFont="1" applyFill="1" applyBorder="1" applyAlignment="1">
      <alignment horizontal="center" vertical="center" textRotation="90"/>
    </xf>
    <xf numFmtId="0" fontId="5" fillId="8" borderId="95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5" fillId="8" borderId="71" xfId="0" applyFont="1" applyFill="1" applyBorder="1" applyAlignment="1">
      <alignment horizontal="center" vertical="center" textRotation="90"/>
    </xf>
    <xf numFmtId="0" fontId="10" fillId="0" borderId="81" xfId="0" applyFont="1" applyFill="1" applyBorder="1" applyAlignment="1" quotePrefix="1">
      <alignment horizontal="center" vertical="center" wrapText="1"/>
    </xf>
    <xf numFmtId="0" fontId="10" fillId="9" borderId="79" xfId="0" applyFont="1" applyFill="1" applyBorder="1" applyAlignment="1">
      <alignment horizontal="center" vertical="center" wrapText="1"/>
    </xf>
    <xf numFmtId="0" fontId="10" fillId="9" borderId="80" xfId="0" applyFont="1" applyFill="1" applyBorder="1" applyAlignment="1">
      <alignment horizontal="center" vertical="center" wrapText="1"/>
    </xf>
    <xf numFmtId="0" fontId="10" fillId="9" borderId="79" xfId="0" applyFont="1" applyFill="1" applyBorder="1" applyAlignment="1">
      <alignment horizontal="center" wrapText="1"/>
    </xf>
    <xf numFmtId="0" fontId="10" fillId="9" borderId="80" xfId="0" applyFont="1" applyFill="1" applyBorder="1" applyAlignment="1">
      <alignment horizontal="center" wrapText="1"/>
    </xf>
    <xf numFmtId="0" fontId="10" fillId="9" borderId="96" xfId="0" applyFont="1" applyFill="1" applyBorder="1" applyAlignment="1">
      <alignment horizontal="center" wrapText="1"/>
    </xf>
    <xf numFmtId="0" fontId="10" fillId="9" borderId="97" xfId="0" applyFont="1" applyFill="1" applyBorder="1" applyAlignment="1">
      <alignment horizontal="center" wrapText="1"/>
    </xf>
    <xf numFmtId="0" fontId="5" fillId="9" borderId="52" xfId="0" applyFont="1" applyFill="1" applyBorder="1" applyAlignment="1">
      <alignment horizontal="center" vertical="center" textRotation="90"/>
    </xf>
    <xf numFmtId="0" fontId="5" fillId="9" borderId="94" xfId="0" applyFont="1" applyFill="1" applyBorder="1" applyAlignment="1">
      <alignment horizontal="center" vertical="center" textRotation="90"/>
    </xf>
    <xf numFmtId="0" fontId="5" fillId="9" borderId="49" xfId="0" applyFont="1" applyFill="1" applyBorder="1" applyAlignment="1">
      <alignment horizontal="center" vertical="center" textRotation="90"/>
    </xf>
    <xf numFmtId="0" fontId="5" fillId="9" borderId="95" xfId="0" applyFont="1" applyFill="1" applyBorder="1" applyAlignment="1">
      <alignment horizontal="center" vertical="center" textRotation="90"/>
    </xf>
    <xf numFmtId="0" fontId="5" fillId="9" borderId="42" xfId="0" applyFont="1" applyFill="1" applyBorder="1" applyAlignment="1">
      <alignment horizontal="center" vertical="center" textRotation="90"/>
    </xf>
    <xf numFmtId="0" fontId="5" fillId="9" borderId="98" xfId="0" applyFont="1" applyFill="1" applyBorder="1" applyAlignment="1">
      <alignment horizontal="center" vertical="center" textRotation="90"/>
    </xf>
    <xf numFmtId="0" fontId="10" fillId="0" borderId="99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 quotePrefix="1">
      <alignment horizontal="center" vertical="center" wrapText="1"/>
    </xf>
    <xf numFmtId="0" fontId="10" fillId="3" borderId="100" xfId="0" applyFont="1" applyFill="1" applyBorder="1" applyAlignment="1">
      <alignment horizontal="center" vertical="center"/>
    </xf>
    <xf numFmtId="0" fontId="10" fillId="3" borderId="101" xfId="0" applyFont="1" applyFill="1" applyBorder="1" applyAlignment="1">
      <alignment horizontal="center" vertical="center"/>
    </xf>
    <xf numFmtId="0" fontId="8" fillId="9" borderId="86" xfId="0" applyFont="1" applyFill="1" applyBorder="1" applyAlignment="1">
      <alignment horizontal="center"/>
    </xf>
    <xf numFmtId="0" fontId="8" fillId="9" borderId="87" xfId="0" applyFont="1" applyFill="1" applyBorder="1" applyAlignment="1">
      <alignment horizontal="center"/>
    </xf>
    <xf numFmtId="0" fontId="8" fillId="9" borderId="88" xfId="0" applyFont="1" applyFill="1" applyBorder="1" applyAlignment="1">
      <alignment horizontal="center"/>
    </xf>
    <xf numFmtId="0" fontId="8" fillId="9" borderId="89" xfId="0" applyFont="1" applyFill="1" applyBorder="1" applyAlignment="1">
      <alignment horizontal="center"/>
    </xf>
    <xf numFmtId="0" fontId="10" fillId="9" borderId="102" xfId="0" applyFont="1" applyFill="1" applyBorder="1" applyAlignment="1">
      <alignment horizontal="center" vertical="center" wrapText="1"/>
    </xf>
    <xf numFmtId="0" fontId="10" fillId="9" borderId="103" xfId="0" applyFont="1" applyFill="1" applyBorder="1" applyAlignment="1">
      <alignment horizontal="center" vertical="center" wrapText="1"/>
    </xf>
    <xf numFmtId="0" fontId="10" fillId="3" borderId="104" xfId="0" applyFont="1" applyFill="1" applyBorder="1" applyAlignment="1">
      <alignment horizontal="left"/>
    </xf>
    <xf numFmtId="0" fontId="10" fillId="3" borderId="105" xfId="0" applyFont="1" applyFill="1" applyBorder="1" applyAlignment="1">
      <alignment horizontal="left"/>
    </xf>
    <xf numFmtId="0" fontId="10" fillId="3" borderId="10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8" borderId="102" xfId="0" applyFont="1" applyFill="1" applyBorder="1" applyAlignment="1">
      <alignment horizontal="center" vertical="center" wrapText="1"/>
    </xf>
    <xf numFmtId="0" fontId="10" fillId="8" borderId="103" xfId="0" applyFont="1" applyFill="1" applyBorder="1" applyAlignment="1">
      <alignment horizontal="center" vertical="center" wrapText="1"/>
    </xf>
    <xf numFmtId="0" fontId="10" fillId="3" borderId="107" xfId="0" applyFont="1" applyFill="1" applyBorder="1" applyAlignment="1">
      <alignment horizontal="left" wrapText="1"/>
    </xf>
    <xf numFmtId="0" fontId="10" fillId="3" borderId="108" xfId="0" applyFont="1" applyFill="1" applyBorder="1" applyAlignment="1">
      <alignment horizontal="left" wrapText="1"/>
    </xf>
    <xf numFmtId="0" fontId="10" fillId="3" borderId="109" xfId="0" applyFont="1" applyFill="1" applyBorder="1" applyAlignment="1">
      <alignment horizontal="left" wrapText="1"/>
    </xf>
    <xf numFmtId="0" fontId="10" fillId="3" borderId="110" xfId="0" applyFont="1" applyFill="1" applyBorder="1" applyAlignment="1">
      <alignment horizontal="center"/>
    </xf>
    <xf numFmtId="0" fontId="10" fillId="3" borderId="111" xfId="0" applyFont="1" applyFill="1" applyBorder="1" applyAlignment="1">
      <alignment horizontal="center"/>
    </xf>
    <xf numFmtId="0" fontId="10" fillId="3" borderId="112" xfId="0" applyFont="1" applyFill="1" applyBorder="1" applyAlignment="1">
      <alignment horizontal="left"/>
    </xf>
    <xf numFmtId="0" fontId="10" fillId="3" borderId="110" xfId="0" applyFont="1" applyFill="1" applyBorder="1" applyAlignment="1">
      <alignment horizontal="left"/>
    </xf>
    <xf numFmtId="0" fontId="25" fillId="3" borderId="48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6" fillId="3" borderId="113" xfId="0" applyFont="1" applyFill="1" applyBorder="1" applyAlignment="1">
      <alignment horizontal="center" vertical="center"/>
    </xf>
    <xf numFmtId="0" fontId="6" fillId="3" borderId="114" xfId="0" applyFont="1" applyFill="1" applyBorder="1" applyAlignment="1">
      <alignment horizontal="center" vertical="center"/>
    </xf>
    <xf numFmtId="0" fontId="6" fillId="3" borderId="115" xfId="0" applyFont="1" applyFill="1" applyBorder="1" applyAlignment="1">
      <alignment horizontal="center" vertical="center"/>
    </xf>
    <xf numFmtId="0" fontId="10" fillId="0" borderId="116" xfId="0" applyNumberFormat="1" applyFont="1" applyFill="1" applyBorder="1" applyAlignment="1">
      <alignment horizontal="center"/>
    </xf>
    <xf numFmtId="0" fontId="10" fillId="0" borderId="117" xfId="0" applyNumberFormat="1" applyFont="1" applyFill="1" applyBorder="1" applyAlignment="1">
      <alignment horizontal="center"/>
    </xf>
    <xf numFmtId="0" fontId="10" fillId="0" borderId="118" xfId="0" applyNumberFormat="1" applyFont="1" applyFill="1" applyBorder="1" applyAlignment="1">
      <alignment horizontal="center"/>
    </xf>
    <xf numFmtId="0" fontId="33" fillId="4" borderId="119" xfId="0" applyFont="1" applyFill="1" applyBorder="1" applyAlignment="1">
      <alignment horizontal="center"/>
    </xf>
    <xf numFmtId="0" fontId="33" fillId="4" borderId="120" xfId="0" applyFont="1" applyFill="1" applyBorder="1" applyAlignment="1">
      <alignment horizontal="center"/>
    </xf>
    <xf numFmtId="0" fontId="33" fillId="4" borderId="121" xfId="0" applyFont="1" applyFill="1" applyBorder="1" applyAlignment="1">
      <alignment horizontal="center"/>
    </xf>
    <xf numFmtId="0" fontId="17" fillId="0" borderId="12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8" fillId="3" borderId="113" xfId="0" applyFont="1" applyFill="1" applyBorder="1" applyAlignment="1">
      <alignment horizontal="left" vertical="center"/>
    </xf>
    <xf numFmtId="0" fontId="18" fillId="3" borderId="114" xfId="0" applyFont="1" applyFill="1" applyBorder="1" applyAlignment="1">
      <alignment horizontal="left" vertical="center"/>
    </xf>
    <xf numFmtId="0" fontId="18" fillId="3" borderId="123" xfId="0" applyFont="1" applyFill="1" applyBorder="1" applyAlignment="1">
      <alignment horizontal="left" vertical="center"/>
    </xf>
    <xf numFmtId="0" fontId="18" fillId="3" borderId="115" xfId="0" applyFont="1" applyFill="1" applyBorder="1" applyAlignment="1">
      <alignment horizontal="left" vertical="center"/>
    </xf>
    <xf numFmtId="0" fontId="0" fillId="0" borderId="12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12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26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5" xfId="0" applyBorder="1" applyAlignment="1">
      <alignment horizontal="left"/>
    </xf>
    <xf numFmtId="0" fontId="18" fillId="3" borderId="127" xfId="0" applyFont="1" applyFill="1" applyBorder="1" applyAlignment="1">
      <alignment horizontal="left" vertical="center"/>
    </xf>
    <xf numFmtId="0" fontId="18" fillId="3" borderId="128" xfId="0" applyFont="1" applyFill="1" applyBorder="1" applyAlignment="1">
      <alignment horizontal="left" vertical="center"/>
    </xf>
    <xf numFmtId="0" fontId="18" fillId="3" borderId="129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98" xfId="0" applyBorder="1" applyAlignment="1">
      <alignment horizontal="left"/>
    </xf>
    <xf numFmtId="0" fontId="18" fillId="3" borderId="130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8" fillId="3" borderId="131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" borderId="99" xfId="0" applyFont="1" applyFill="1" applyBorder="1" applyAlignment="1">
      <alignment horizontal="left"/>
    </xf>
    <xf numFmtId="0" fontId="10" fillId="3" borderId="132" xfId="0" applyFont="1" applyFill="1" applyBorder="1" applyAlignment="1">
      <alignment horizontal="left"/>
    </xf>
    <xf numFmtId="0" fontId="18" fillId="3" borderId="133" xfId="0" applyFont="1" applyFill="1" applyBorder="1" applyAlignment="1">
      <alignment horizontal="center" vertical="center"/>
    </xf>
    <xf numFmtId="0" fontId="18" fillId="3" borderId="134" xfId="0" applyFont="1" applyFill="1" applyBorder="1" applyAlignment="1">
      <alignment horizontal="center" vertical="center"/>
    </xf>
    <xf numFmtId="0" fontId="10" fillId="4" borderId="135" xfId="0" applyNumberFormat="1" applyFont="1" applyFill="1" applyBorder="1" applyAlignment="1">
      <alignment horizontal="left"/>
    </xf>
    <xf numFmtId="0" fontId="10" fillId="4" borderId="136" xfId="0" applyNumberFormat="1" applyFont="1" applyFill="1" applyBorder="1" applyAlignment="1">
      <alignment horizontal="left"/>
    </xf>
    <xf numFmtId="0" fontId="10" fillId="4" borderId="137" xfId="0" applyNumberFormat="1" applyFont="1" applyFill="1" applyBorder="1" applyAlignment="1">
      <alignment horizontal="left"/>
    </xf>
    <xf numFmtId="0" fontId="10" fillId="3" borderId="138" xfId="0" applyFont="1" applyFill="1" applyBorder="1" applyAlignment="1">
      <alignment horizontal="left"/>
    </xf>
    <xf numFmtId="0" fontId="10" fillId="3" borderId="79" xfId="0" applyFont="1" applyFill="1" applyBorder="1" applyAlignment="1">
      <alignment horizontal="left"/>
    </xf>
    <xf numFmtId="0" fontId="10" fillId="3" borderId="80" xfId="0" applyFont="1" applyFill="1" applyBorder="1" applyAlignment="1">
      <alignment horizontal="left"/>
    </xf>
    <xf numFmtId="0" fontId="10" fillId="0" borderId="139" xfId="0" applyNumberFormat="1" applyFont="1" applyFill="1" applyBorder="1" applyAlignment="1">
      <alignment horizontal="left"/>
    </xf>
    <xf numFmtId="0" fontId="10" fillId="0" borderId="79" xfId="0" applyNumberFormat="1" applyFont="1" applyFill="1" applyBorder="1" applyAlignment="1">
      <alignment horizontal="left"/>
    </xf>
    <xf numFmtId="0" fontId="10" fillId="0" borderId="140" xfId="0" applyNumberFormat="1" applyFont="1" applyFill="1" applyBorder="1" applyAlignment="1">
      <alignment horizontal="left"/>
    </xf>
    <xf numFmtId="0" fontId="10" fillId="3" borderId="79" xfId="0" applyFont="1" applyFill="1" applyBorder="1" applyAlignment="1">
      <alignment horizontal="left" vertical="center"/>
    </xf>
    <xf numFmtId="0" fontId="10" fillId="3" borderId="80" xfId="0" applyFont="1" applyFill="1" applyBorder="1" applyAlignment="1">
      <alignment horizontal="left" vertical="center"/>
    </xf>
    <xf numFmtId="0" fontId="10" fillId="0" borderId="141" xfId="0" applyNumberFormat="1" applyFont="1" applyFill="1" applyBorder="1" applyAlignment="1">
      <alignment horizontal="left"/>
    </xf>
    <xf numFmtId="0" fontId="18" fillId="3" borderId="142" xfId="0" applyFont="1" applyFill="1" applyBorder="1" applyAlignment="1">
      <alignment horizontal="center" vertical="center"/>
    </xf>
    <xf numFmtId="0" fontId="10" fillId="3" borderId="143" xfId="0" applyFont="1" applyFill="1" applyBorder="1" applyAlignment="1">
      <alignment horizontal="left"/>
    </xf>
    <xf numFmtId="0" fontId="10" fillId="3" borderId="144" xfId="0" applyFont="1" applyFill="1" applyBorder="1" applyAlignment="1">
      <alignment horizontal="left"/>
    </xf>
    <xf numFmtId="0" fontId="10" fillId="3" borderId="145" xfId="0" applyFont="1" applyFill="1" applyBorder="1" applyAlignment="1">
      <alignment horizontal="left"/>
    </xf>
    <xf numFmtId="0" fontId="10" fillId="0" borderId="146" xfId="0" applyNumberFormat="1" applyFont="1" applyFill="1" applyBorder="1" applyAlignment="1">
      <alignment horizontal="left"/>
    </xf>
    <xf numFmtId="0" fontId="10" fillId="0" borderId="144" xfId="0" applyNumberFormat="1" applyFont="1" applyFill="1" applyBorder="1" applyAlignment="1">
      <alignment horizontal="left"/>
    </xf>
    <xf numFmtId="0" fontId="10" fillId="0" borderId="147" xfId="0" applyNumberFormat="1" applyFont="1" applyFill="1" applyBorder="1" applyAlignment="1">
      <alignment horizontal="left"/>
    </xf>
    <xf numFmtId="0" fontId="10" fillId="3" borderId="148" xfId="0" applyFont="1" applyFill="1" applyBorder="1" applyAlignment="1">
      <alignment horizontal="left"/>
    </xf>
    <xf numFmtId="0" fontId="10" fillId="3" borderId="149" xfId="0" applyFont="1" applyFill="1" applyBorder="1" applyAlignment="1">
      <alignment horizontal="left"/>
    </xf>
    <xf numFmtId="0" fontId="10" fillId="3" borderId="150" xfId="0" applyFont="1" applyFill="1" applyBorder="1" applyAlignment="1">
      <alignment horizontal="left"/>
    </xf>
    <xf numFmtId="0" fontId="10" fillId="4" borderId="146" xfId="0" applyNumberFormat="1" applyFont="1" applyFill="1" applyBorder="1" applyAlignment="1">
      <alignment horizontal="left"/>
    </xf>
    <xf numFmtId="0" fontId="10" fillId="4" borderId="144" xfId="0" applyNumberFormat="1" applyFont="1" applyFill="1" applyBorder="1" applyAlignment="1">
      <alignment horizontal="left"/>
    </xf>
    <xf numFmtId="0" fontId="10" fillId="4" borderId="147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0" fillId="3" borderId="57" xfId="0" applyFont="1" applyFill="1" applyBorder="1" applyAlignment="1">
      <alignment horizontal="left" vertical="center"/>
    </xf>
    <xf numFmtId="0" fontId="10" fillId="3" borderId="135" xfId="0" applyFont="1" applyFill="1" applyBorder="1" applyAlignment="1">
      <alignment horizontal="left"/>
    </xf>
    <xf numFmtId="0" fontId="10" fillId="3" borderId="136" xfId="0" applyFont="1" applyFill="1" applyBorder="1" applyAlignment="1">
      <alignment horizontal="left"/>
    </xf>
    <xf numFmtId="0" fontId="10" fillId="3" borderId="151" xfId="0" applyFont="1" applyFill="1" applyBorder="1" applyAlignment="1">
      <alignment horizontal="left"/>
    </xf>
    <xf numFmtId="0" fontId="10" fillId="0" borderId="56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41" xfId="0" applyNumberFormat="1" applyFont="1" applyFill="1" applyBorder="1" applyAlignment="1">
      <alignment horizontal="left" vertical="center" wrapText="1"/>
    </xf>
    <xf numFmtId="0" fontId="10" fillId="0" borderId="152" xfId="0" applyNumberFormat="1" applyFont="1" applyFill="1" applyBorder="1" applyAlignment="1">
      <alignment horizontal="left" vertical="center" wrapText="1"/>
    </xf>
    <xf numFmtId="0" fontId="10" fillId="0" borderId="153" xfId="0" applyNumberFormat="1" applyFont="1" applyFill="1" applyBorder="1" applyAlignment="1">
      <alignment horizontal="left" vertical="center" wrapText="1"/>
    </xf>
    <xf numFmtId="0" fontId="10" fillId="0" borderId="154" xfId="0" applyNumberFormat="1" applyFont="1" applyFill="1" applyBorder="1" applyAlignment="1">
      <alignment horizontal="left" vertical="center" wrapText="1"/>
    </xf>
    <xf numFmtId="0" fontId="10" fillId="4" borderId="155" xfId="0" applyNumberFormat="1" applyFont="1" applyFill="1" applyBorder="1" applyAlignment="1">
      <alignment horizontal="left"/>
    </xf>
    <xf numFmtId="0" fontId="10" fillId="4" borderId="149" xfId="0" applyNumberFormat="1" applyFont="1" applyFill="1" applyBorder="1" applyAlignment="1">
      <alignment horizontal="left"/>
    </xf>
    <xf numFmtId="0" fontId="10" fillId="4" borderId="156" xfId="0" applyNumberFormat="1" applyFont="1" applyFill="1" applyBorder="1" applyAlignment="1">
      <alignment horizontal="left"/>
    </xf>
    <xf numFmtId="0" fontId="10" fillId="3" borderId="157" xfId="0" applyFont="1" applyFill="1" applyBorder="1" applyAlignment="1">
      <alignment horizontal="left" vertical="center"/>
    </xf>
    <xf numFmtId="0" fontId="10" fillId="3" borderId="158" xfId="0" applyFont="1" applyFill="1" applyBorder="1" applyAlignment="1">
      <alignment horizontal="left" vertical="center"/>
    </xf>
    <xf numFmtId="0" fontId="10" fillId="0" borderId="159" xfId="0" applyNumberFormat="1" applyFont="1" applyFill="1" applyBorder="1" applyAlignment="1">
      <alignment horizontal="left" vertical="center"/>
    </xf>
    <xf numFmtId="0" fontId="10" fillId="0" borderId="157" xfId="0" applyNumberFormat="1" applyFont="1" applyFill="1" applyBorder="1" applyAlignment="1">
      <alignment horizontal="left" vertical="center"/>
    </xf>
    <xf numFmtId="0" fontId="10" fillId="0" borderId="160" xfId="0" applyNumberFormat="1" applyFont="1" applyFill="1" applyBorder="1" applyAlignment="1">
      <alignment horizontal="left" vertical="center"/>
    </xf>
    <xf numFmtId="0" fontId="10" fillId="3" borderId="161" xfId="0" applyFont="1" applyFill="1" applyBorder="1" applyAlignment="1">
      <alignment horizontal="left"/>
    </xf>
    <xf numFmtId="0" fontId="10" fillId="3" borderId="96" xfId="0" applyFont="1" applyFill="1" applyBorder="1" applyAlignment="1">
      <alignment horizontal="left"/>
    </xf>
    <xf numFmtId="0" fontId="10" fillId="3" borderId="97" xfId="0" applyFont="1" applyFill="1" applyBorder="1" applyAlignment="1">
      <alignment horizontal="left"/>
    </xf>
    <xf numFmtId="0" fontId="10" fillId="0" borderId="162" xfId="0" applyNumberFormat="1" applyFont="1" applyFill="1" applyBorder="1" applyAlignment="1">
      <alignment horizontal="left"/>
    </xf>
    <xf numFmtId="0" fontId="10" fillId="0" borderId="96" xfId="0" applyNumberFormat="1" applyFont="1" applyFill="1" applyBorder="1" applyAlignment="1">
      <alignment horizontal="left"/>
    </xf>
    <xf numFmtId="0" fontId="10" fillId="0" borderId="163" xfId="0" applyNumberFormat="1" applyFont="1" applyFill="1" applyBorder="1" applyAlignment="1">
      <alignment horizontal="left"/>
    </xf>
    <xf numFmtId="0" fontId="10" fillId="3" borderId="164" xfId="0" applyFont="1" applyFill="1" applyBorder="1" applyAlignment="1">
      <alignment horizontal="left"/>
    </xf>
    <xf numFmtId="0" fontId="10" fillId="3" borderId="165" xfId="0" applyFont="1" applyFill="1" applyBorder="1" applyAlignment="1">
      <alignment horizontal="left"/>
    </xf>
    <xf numFmtId="0" fontId="10" fillId="3" borderId="166" xfId="0" applyFont="1" applyFill="1" applyBorder="1" applyAlignment="1">
      <alignment horizontal="left"/>
    </xf>
    <xf numFmtId="0" fontId="10" fillId="4" borderId="162" xfId="0" applyNumberFormat="1" applyFont="1" applyFill="1" applyBorder="1" applyAlignment="1">
      <alignment horizontal="left"/>
    </xf>
    <xf numFmtId="0" fontId="10" fillId="4" borderId="96" xfId="0" applyNumberFormat="1" applyFont="1" applyFill="1" applyBorder="1" applyAlignment="1">
      <alignment horizontal="left"/>
    </xf>
    <xf numFmtId="0" fontId="10" fillId="4" borderId="163" xfId="0" applyNumberFormat="1" applyFont="1" applyFill="1" applyBorder="1" applyAlignment="1">
      <alignment horizontal="left"/>
    </xf>
    <xf numFmtId="0" fontId="10" fillId="3" borderId="96" xfId="0" applyFont="1" applyFill="1" applyBorder="1" applyAlignment="1">
      <alignment horizontal="left" vertical="center"/>
    </xf>
    <xf numFmtId="0" fontId="10" fillId="3" borderId="97" xfId="0" applyFont="1" applyFill="1" applyBorder="1" applyAlignment="1">
      <alignment horizontal="left" vertical="center"/>
    </xf>
    <xf numFmtId="0" fontId="10" fillId="0" borderId="164" xfId="0" applyNumberFormat="1" applyFont="1" applyFill="1" applyBorder="1" applyAlignment="1">
      <alignment horizontal="left"/>
    </xf>
    <xf numFmtId="0" fontId="10" fillId="0" borderId="165" xfId="0" applyNumberFormat="1" applyFont="1" applyFill="1" applyBorder="1" applyAlignment="1">
      <alignment horizontal="left"/>
    </xf>
    <xf numFmtId="0" fontId="10" fillId="0" borderId="167" xfId="0" applyNumberFormat="1" applyFont="1" applyFill="1" applyBorder="1" applyAlignment="1">
      <alignment horizontal="left"/>
    </xf>
    <xf numFmtId="0" fontId="10" fillId="3" borderId="117" xfId="0" applyFont="1" applyFill="1" applyBorder="1" applyAlignment="1">
      <alignment horizontal="left" vertical="center"/>
    </xf>
    <xf numFmtId="0" fontId="10" fillId="3" borderId="168" xfId="0" applyFont="1" applyFill="1" applyBorder="1" applyAlignment="1">
      <alignment horizontal="left" vertical="center"/>
    </xf>
    <xf numFmtId="0" fontId="10" fillId="3" borderId="169" xfId="0" applyFont="1" applyFill="1" applyBorder="1" applyAlignment="1">
      <alignment horizontal="left"/>
    </xf>
    <xf numFmtId="0" fontId="10" fillId="3" borderId="170" xfId="0" applyFont="1" applyFill="1" applyBorder="1" applyAlignment="1">
      <alignment horizontal="left"/>
    </xf>
    <xf numFmtId="0" fontId="10" fillId="3" borderId="171" xfId="0" applyFont="1" applyFill="1" applyBorder="1" applyAlignment="1">
      <alignment horizontal="left"/>
    </xf>
    <xf numFmtId="0" fontId="10" fillId="4" borderId="169" xfId="0" applyNumberFormat="1" applyFont="1" applyFill="1" applyBorder="1" applyAlignment="1">
      <alignment horizontal="left"/>
    </xf>
    <xf numFmtId="0" fontId="10" fillId="4" borderId="170" xfId="0" applyNumberFormat="1" applyFont="1" applyFill="1" applyBorder="1" applyAlignment="1">
      <alignment horizontal="left"/>
    </xf>
    <xf numFmtId="0" fontId="10" fillId="4" borderId="172" xfId="0" applyNumberFormat="1" applyFont="1" applyFill="1" applyBorder="1" applyAlignment="1">
      <alignment horizontal="left"/>
    </xf>
    <xf numFmtId="0" fontId="10" fillId="3" borderId="173" xfId="0" applyFont="1" applyFill="1" applyBorder="1" applyAlignment="1">
      <alignment horizontal="left"/>
    </xf>
    <xf numFmtId="0" fontId="10" fillId="3" borderId="174" xfId="0" applyFont="1" applyFill="1" applyBorder="1" applyAlignment="1">
      <alignment horizontal="left"/>
    </xf>
    <xf numFmtId="0" fontId="10" fillId="3" borderId="175" xfId="0" applyFont="1" applyFill="1" applyBorder="1" applyAlignment="1">
      <alignment horizontal="left"/>
    </xf>
    <xf numFmtId="49" fontId="10" fillId="0" borderId="173" xfId="0" applyNumberFormat="1" applyFont="1" applyFill="1" applyBorder="1" applyAlignment="1">
      <alignment horizontal="left"/>
    </xf>
    <xf numFmtId="49" fontId="10" fillId="0" borderId="174" xfId="0" applyNumberFormat="1" applyFont="1" applyFill="1" applyBorder="1" applyAlignment="1">
      <alignment horizontal="left"/>
    </xf>
    <xf numFmtId="49" fontId="10" fillId="0" borderId="176" xfId="0" applyNumberFormat="1" applyFont="1" applyFill="1" applyBorder="1" applyAlignment="1">
      <alignment horizontal="left"/>
    </xf>
    <xf numFmtId="0" fontId="10" fillId="0" borderId="173" xfId="0" applyNumberFormat="1" applyFont="1" applyFill="1" applyBorder="1" applyAlignment="1">
      <alignment horizontal="left"/>
    </xf>
    <xf numFmtId="0" fontId="10" fillId="0" borderId="174" xfId="0" applyNumberFormat="1" applyFont="1" applyFill="1" applyBorder="1" applyAlignment="1">
      <alignment horizontal="left"/>
    </xf>
    <xf numFmtId="0" fontId="10" fillId="0" borderId="176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57" xfId="0" applyFont="1" applyFill="1" applyBorder="1" applyAlignment="1">
      <alignment horizontal="left"/>
    </xf>
    <xf numFmtId="0" fontId="10" fillId="6" borderId="56" xfId="0" applyNumberFormat="1" applyFont="1" applyFill="1" applyBorder="1" applyAlignment="1">
      <alignment horizontal="center"/>
    </xf>
    <xf numFmtId="0" fontId="10" fillId="6" borderId="0" xfId="0" applyNumberFormat="1" applyFont="1" applyFill="1" applyBorder="1" applyAlignment="1">
      <alignment horizontal="center"/>
    </xf>
    <xf numFmtId="0" fontId="10" fillId="6" borderId="95" xfId="0" applyNumberFormat="1" applyFont="1" applyFill="1" applyBorder="1" applyAlignment="1">
      <alignment horizontal="center"/>
    </xf>
    <xf numFmtId="0" fontId="10" fillId="3" borderId="177" xfId="0" applyFont="1" applyFill="1" applyBorder="1" applyAlignment="1">
      <alignment horizontal="left"/>
    </xf>
    <xf numFmtId="0" fontId="10" fillId="3" borderId="178" xfId="0" applyFont="1" applyFill="1" applyBorder="1" applyAlignment="1">
      <alignment horizontal="left"/>
    </xf>
    <xf numFmtId="0" fontId="10" fillId="6" borderId="41" xfId="0" applyNumberFormat="1" applyFont="1" applyFill="1" applyBorder="1" applyAlignment="1">
      <alignment horizontal="center"/>
    </xf>
    <xf numFmtId="0" fontId="10" fillId="3" borderId="179" xfId="0" applyFont="1" applyFill="1" applyBorder="1" applyAlignment="1">
      <alignment horizontal="left"/>
    </xf>
    <xf numFmtId="0" fontId="10" fillId="3" borderId="108" xfId="0" applyFont="1" applyFill="1" applyBorder="1" applyAlignment="1">
      <alignment horizontal="left"/>
    </xf>
    <xf numFmtId="0" fontId="10" fillId="3" borderId="109" xfId="0" applyFont="1" applyFill="1" applyBorder="1" applyAlignment="1">
      <alignment horizontal="left"/>
    </xf>
    <xf numFmtId="0" fontId="10" fillId="0" borderId="180" xfId="0" applyNumberFormat="1" applyFont="1" applyFill="1" applyBorder="1" applyAlignment="1">
      <alignment horizontal="left"/>
    </xf>
    <xf numFmtId="0" fontId="10" fillId="0" borderId="108" xfId="0" applyNumberFormat="1" applyFont="1" applyFill="1" applyBorder="1" applyAlignment="1">
      <alignment horizontal="left"/>
    </xf>
    <xf numFmtId="0" fontId="10" fillId="0" borderId="181" xfId="0" applyNumberFormat="1" applyFont="1" applyFill="1" applyBorder="1" applyAlignment="1">
      <alignment horizontal="left"/>
    </xf>
    <xf numFmtId="0" fontId="10" fillId="3" borderId="182" xfId="0" applyFont="1" applyFill="1" applyBorder="1" applyAlignment="1">
      <alignment horizontal="left"/>
    </xf>
    <xf numFmtId="0" fontId="10" fillId="4" borderId="173" xfId="0" applyNumberFormat="1" applyFont="1" applyFill="1" applyBorder="1" applyAlignment="1">
      <alignment horizontal="left"/>
    </xf>
    <xf numFmtId="0" fontId="10" fillId="4" borderId="174" xfId="0" applyNumberFormat="1" applyFont="1" applyFill="1" applyBorder="1" applyAlignment="1">
      <alignment horizontal="left"/>
    </xf>
    <xf numFmtId="0" fontId="10" fillId="4" borderId="183" xfId="0" applyNumberFormat="1" applyFont="1" applyFill="1" applyBorder="1" applyAlignment="1">
      <alignment horizontal="left"/>
    </xf>
    <xf numFmtId="0" fontId="0" fillId="3" borderId="184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3" borderId="185" xfId="0" applyFill="1" applyBorder="1" applyAlignment="1">
      <alignment horizontal="center"/>
    </xf>
    <xf numFmtId="0" fontId="0" fillId="0" borderId="1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0" fillId="3" borderId="134" xfId="0" applyFont="1" applyFill="1" applyBorder="1" applyAlignment="1">
      <alignment horizontal="left" vertical="center"/>
    </xf>
    <xf numFmtId="49" fontId="10" fillId="0" borderId="186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187" xfId="0" applyNumberFormat="1" applyFont="1" applyBorder="1" applyAlignment="1">
      <alignment horizontal="center" vertical="center"/>
    </xf>
    <xf numFmtId="0" fontId="10" fillId="3" borderId="188" xfId="0" applyFont="1" applyFill="1" applyBorder="1" applyAlignment="1">
      <alignment horizontal="left"/>
    </xf>
    <xf numFmtId="0" fontId="10" fillId="3" borderId="153" xfId="0" applyFont="1" applyFill="1" applyBorder="1" applyAlignment="1">
      <alignment horizontal="left"/>
    </xf>
    <xf numFmtId="0" fontId="10" fillId="3" borderId="189" xfId="0" applyFont="1" applyFill="1" applyBorder="1" applyAlignment="1">
      <alignment horizontal="left"/>
    </xf>
    <xf numFmtId="0" fontId="10" fillId="0" borderId="5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152" xfId="0" applyNumberFormat="1" applyFont="1" applyFill="1" applyBorder="1" applyAlignment="1">
      <alignment horizontal="center" vertical="center"/>
    </xf>
    <xf numFmtId="0" fontId="10" fillId="0" borderId="153" xfId="0" applyNumberFormat="1" applyFont="1" applyFill="1" applyBorder="1" applyAlignment="1">
      <alignment horizontal="center" vertical="center"/>
    </xf>
    <xf numFmtId="0" fontId="10" fillId="0" borderId="154" xfId="0" applyNumberFormat="1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/>
    </xf>
    <xf numFmtId="0" fontId="10" fillId="3" borderId="190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191" xfId="0" applyFont="1" applyFill="1" applyBorder="1" applyAlignment="1">
      <alignment horizontal="center" vertical="center"/>
    </xf>
    <xf numFmtId="0" fontId="10" fillId="3" borderId="153" xfId="0" applyFont="1" applyFill="1" applyBorder="1" applyAlignment="1">
      <alignment horizontal="center" vertical="center"/>
    </xf>
    <xf numFmtId="0" fontId="10" fillId="3" borderId="189" xfId="0" applyFont="1" applyFill="1" applyBorder="1" applyAlignment="1">
      <alignment horizontal="center" vertical="center"/>
    </xf>
    <xf numFmtId="0" fontId="10" fillId="0" borderId="192" xfId="0" applyNumberFormat="1" applyFont="1" applyFill="1" applyBorder="1" applyAlignment="1">
      <alignment horizontal="center"/>
    </xf>
    <xf numFmtId="0" fontId="10" fillId="0" borderId="159" xfId="0" applyNumberFormat="1" applyFont="1" applyFill="1" applyBorder="1" applyAlignment="1">
      <alignment horizontal="center"/>
    </xf>
    <xf numFmtId="0" fontId="10" fillId="0" borderId="157" xfId="0" applyNumberFormat="1" applyFont="1" applyFill="1" applyBorder="1" applyAlignment="1">
      <alignment horizontal="center"/>
    </xf>
    <xf numFmtId="0" fontId="10" fillId="0" borderId="193" xfId="0" applyNumberFormat="1" applyFont="1" applyFill="1" applyBorder="1" applyAlignment="1">
      <alignment horizontal="center"/>
    </xf>
    <xf numFmtId="0" fontId="10" fillId="0" borderId="99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0" fillId="0" borderId="180" xfId="0" applyNumberFormat="1" applyFont="1" applyFill="1" applyBorder="1" applyAlignment="1">
      <alignment horizontal="center"/>
    </xf>
    <xf numFmtId="0" fontId="10" fillId="0" borderId="108" xfId="0" applyNumberFormat="1" applyFont="1" applyFill="1" applyBorder="1" applyAlignment="1">
      <alignment horizontal="center"/>
    </xf>
    <xf numFmtId="0" fontId="10" fillId="0" borderId="194" xfId="0" applyNumberFormat="1" applyFont="1" applyFill="1" applyBorder="1" applyAlignment="1">
      <alignment horizontal="center"/>
    </xf>
    <xf numFmtId="0" fontId="16" fillId="8" borderId="45" xfId="0" applyFont="1" applyFill="1" applyBorder="1" applyAlignment="1">
      <alignment horizontal="center"/>
    </xf>
    <xf numFmtId="0" fontId="16" fillId="8" borderId="46" xfId="0" applyFont="1" applyFill="1" applyBorder="1" applyAlignment="1">
      <alignment horizontal="center"/>
    </xf>
    <xf numFmtId="0" fontId="16" fillId="8" borderId="187" xfId="0" applyFont="1" applyFill="1" applyBorder="1" applyAlignment="1">
      <alignment horizontal="center"/>
    </xf>
    <xf numFmtId="0" fontId="16" fillId="8" borderId="195" xfId="0" applyFont="1" applyFill="1" applyBorder="1" applyAlignment="1">
      <alignment horizontal="center" vertical="center" wrapText="1"/>
    </xf>
    <xf numFmtId="0" fontId="16" fillId="8" borderId="196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5" fillId="4" borderId="197" xfId="0" applyFont="1" applyFill="1" applyBorder="1" applyAlignment="1">
      <alignment horizontal="center" vertical="center"/>
    </xf>
    <xf numFmtId="0" fontId="16" fillId="8" borderId="45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0" fillId="3" borderId="198" xfId="0" applyFont="1" applyFill="1" applyBorder="1" applyAlignment="1">
      <alignment horizontal="center" vertical="center"/>
    </xf>
    <xf numFmtId="0" fontId="10" fillId="3" borderId="96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0" borderId="199" xfId="0" applyNumberFormat="1" applyFont="1" applyFill="1" applyBorder="1" applyAlignment="1">
      <alignment horizontal="center"/>
    </xf>
    <xf numFmtId="0" fontId="10" fillId="0" borderId="200" xfId="0" applyNumberFormat="1" applyFont="1" applyFill="1" applyBorder="1" applyAlignment="1">
      <alignment horizontal="center"/>
    </xf>
    <xf numFmtId="0" fontId="10" fillId="0" borderId="20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10" fillId="8" borderId="202" xfId="0" applyFont="1" applyFill="1" applyBorder="1" applyAlignment="1">
      <alignment horizontal="left"/>
    </xf>
    <xf numFmtId="0" fontId="10" fillId="8" borderId="135" xfId="0" applyFont="1" applyFill="1" applyBorder="1" applyAlignment="1">
      <alignment horizontal="left"/>
    </xf>
    <xf numFmtId="0" fontId="10" fillId="8" borderId="136" xfId="0" applyFont="1" applyFill="1" applyBorder="1" applyAlignment="1">
      <alignment horizontal="left"/>
    </xf>
    <xf numFmtId="0" fontId="10" fillId="8" borderId="151" xfId="0" applyFont="1" applyFill="1" applyBorder="1" applyAlignment="1">
      <alignment horizontal="left"/>
    </xf>
    <xf numFmtId="0" fontId="10" fillId="0" borderId="139" xfId="0" applyNumberFormat="1" applyFont="1" applyFill="1" applyBorder="1" applyAlignment="1">
      <alignment horizontal="center"/>
    </xf>
    <xf numFmtId="0" fontId="10" fillId="0" borderId="79" xfId="0" applyNumberFormat="1" applyFont="1" applyFill="1" applyBorder="1" applyAlignment="1">
      <alignment horizontal="center"/>
    </xf>
    <xf numFmtId="0" fontId="10" fillId="0" borderId="140" xfId="0" applyNumberFormat="1" applyFont="1" applyFill="1" applyBorder="1" applyAlignment="1">
      <alignment horizontal="center"/>
    </xf>
    <xf numFmtId="0" fontId="10" fillId="8" borderId="203" xfId="0" applyFont="1" applyFill="1" applyBorder="1" applyAlignment="1">
      <alignment horizontal="left"/>
    </xf>
    <xf numFmtId="0" fontId="10" fillId="8" borderId="204" xfId="0" applyFont="1" applyFill="1" applyBorder="1" applyAlignment="1">
      <alignment horizontal="left"/>
    </xf>
    <xf numFmtId="0" fontId="10" fillId="8" borderId="205" xfId="0" applyFont="1" applyFill="1" applyBorder="1" applyAlignment="1">
      <alignment horizontal="left"/>
    </xf>
    <xf numFmtId="0" fontId="10" fillId="8" borderId="206" xfId="0" applyFont="1" applyFill="1" applyBorder="1" applyAlignment="1">
      <alignment horizontal="left"/>
    </xf>
    <xf numFmtId="14" fontId="10" fillId="0" borderId="207" xfId="0" applyNumberFormat="1" applyFont="1" applyFill="1" applyBorder="1" applyAlignment="1">
      <alignment horizontal="center"/>
    </xf>
    <xf numFmtId="14" fontId="10" fillId="0" borderId="208" xfId="0" applyNumberFormat="1" applyFont="1" applyFill="1" applyBorder="1" applyAlignment="1">
      <alignment horizontal="center"/>
    </xf>
    <xf numFmtId="14" fontId="10" fillId="0" borderId="209" xfId="0" applyNumberFormat="1" applyFont="1" applyFill="1" applyBorder="1" applyAlignment="1">
      <alignment horizontal="center"/>
    </xf>
    <xf numFmtId="0" fontId="10" fillId="8" borderId="210" xfId="0" applyFont="1" applyFill="1" applyBorder="1" applyAlignment="1">
      <alignment horizontal="left" vertical="center"/>
    </xf>
    <xf numFmtId="0" fontId="10" fillId="8" borderId="208" xfId="0" applyFont="1" applyFill="1" applyBorder="1" applyAlignment="1">
      <alignment horizontal="left" vertical="center"/>
    </xf>
    <xf numFmtId="0" fontId="10" fillId="8" borderId="211" xfId="0" applyFont="1" applyFill="1" applyBorder="1" applyAlignment="1">
      <alignment horizontal="left" vertical="center"/>
    </xf>
    <xf numFmtId="0" fontId="10" fillId="8" borderId="48" xfId="0" applyFont="1" applyFill="1" applyBorder="1" applyAlignment="1">
      <alignment horizontal="left" vertical="center"/>
    </xf>
    <xf numFmtId="0" fontId="10" fillId="8" borderId="43" xfId="0" applyFont="1" applyFill="1" applyBorder="1" applyAlignment="1">
      <alignment horizontal="left" vertical="center"/>
    </xf>
    <xf numFmtId="0" fontId="10" fillId="8" borderId="212" xfId="0" applyFont="1" applyFill="1" applyBorder="1" applyAlignment="1">
      <alignment horizontal="left" vertical="center"/>
    </xf>
    <xf numFmtId="0" fontId="10" fillId="10" borderId="213" xfId="0" applyFont="1" applyFill="1" applyBorder="1" applyAlignment="1">
      <alignment horizontal="left" vertical="center"/>
    </xf>
    <xf numFmtId="0" fontId="10" fillId="10" borderId="43" xfId="0" applyFont="1" applyFill="1" applyBorder="1" applyAlignment="1">
      <alignment horizontal="left" vertical="center"/>
    </xf>
    <xf numFmtId="0" fontId="10" fillId="10" borderId="44" xfId="0" applyFont="1" applyFill="1" applyBorder="1" applyAlignment="1">
      <alignment horizontal="left" vertical="center"/>
    </xf>
    <xf numFmtId="0" fontId="10" fillId="8" borderId="214" xfId="0" applyFont="1" applyFill="1" applyBorder="1" applyAlignment="1">
      <alignment horizontal="left"/>
    </xf>
    <xf numFmtId="0" fontId="10" fillId="8" borderId="215" xfId="0" applyFont="1" applyFill="1" applyBorder="1" applyAlignment="1">
      <alignment horizontal="left"/>
    </xf>
    <xf numFmtId="0" fontId="10" fillId="8" borderId="216" xfId="0" applyFont="1" applyFill="1" applyBorder="1" applyAlignment="1">
      <alignment horizontal="left"/>
    </xf>
    <xf numFmtId="0" fontId="10" fillId="8" borderId="217" xfId="0" applyFont="1" applyFill="1" applyBorder="1" applyAlignment="1">
      <alignment horizontal="left"/>
    </xf>
    <xf numFmtId="0" fontId="10" fillId="0" borderId="152" xfId="0" applyNumberFormat="1" applyFont="1" applyFill="1" applyBorder="1" applyAlignment="1">
      <alignment horizontal="center"/>
    </xf>
    <xf numFmtId="0" fontId="10" fillId="0" borderId="153" xfId="0" applyNumberFormat="1" applyFont="1" applyFill="1" applyBorder="1" applyAlignment="1">
      <alignment horizontal="center"/>
    </xf>
    <xf numFmtId="0" fontId="10" fillId="0" borderId="218" xfId="0" applyNumberFormat="1" applyFont="1" applyFill="1" applyBorder="1" applyAlignment="1">
      <alignment horizontal="center"/>
    </xf>
    <xf numFmtId="0" fontId="10" fillId="8" borderId="191" xfId="0" applyFont="1" applyFill="1" applyBorder="1" applyAlignment="1">
      <alignment horizontal="left" vertical="center"/>
    </xf>
    <xf numFmtId="0" fontId="10" fillId="8" borderId="153" xfId="0" applyFont="1" applyFill="1" applyBorder="1" applyAlignment="1">
      <alignment horizontal="left" vertical="center"/>
    </xf>
    <xf numFmtId="0" fontId="10" fillId="8" borderId="189" xfId="0" applyFont="1" applyFill="1" applyBorder="1" applyAlignment="1">
      <alignment horizontal="left" vertical="center"/>
    </xf>
    <xf numFmtId="0" fontId="10" fillId="8" borderId="93" xfId="0" applyFont="1" applyFill="1" applyBorder="1" applyAlignment="1">
      <alignment horizontal="left" vertical="center"/>
    </xf>
    <xf numFmtId="0" fontId="10" fillId="8" borderId="79" xfId="0" applyFont="1" applyFill="1" applyBorder="1" applyAlignment="1">
      <alignment horizontal="left" vertical="center"/>
    </xf>
    <xf numFmtId="0" fontId="10" fillId="8" borderId="80" xfId="0" applyFont="1" applyFill="1" applyBorder="1" applyAlignment="1">
      <alignment horizontal="left" vertical="center"/>
    </xf>
    <xf numFmtId="0" fontId="10" fillId="0" borderId="207" xfId="0" applyNumberFormat="1" applyFont="1" applyFill="1" applyBorder="1" applyAlignment="1">
      <alignment horizontal="center"/>
    </xf>
    <xf numFmtId="0" fontId="10" fillId="0" borderId="208" xfId="0" applyNumberFormat="1" applyFont="1" applyFill="1" applyBorder="1" applyAlignment="1">
      <alignment horizontal="center"/>
    </xf>
    <xf numFmtId="0" fontId="10" fillId="0" borderId="219" xfId="0" applyNumberFormat="1" applyFont="1" applyFill="1" applyBorder="1" applyAlignment="1">
      <alignment horizontal="center"/>
    </xf>
    <xf numFmtId="0" fontId="10" fillId="0" borderId="56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41" xfId="0" applyNumberFormat="1" applyFont="1" applyFill="1" applyBorder="1" applyAlignment="1">
      <alignment horizontal="left" vertical="center"/>
    </xf>
    <xf numFmtId="0" fontId="10" fillId="0" borderId="152" xfId="0" applyNumberFormat="1" applyFont="1" applyFill="1" applyBorder="1" applyAlignment="1">
      <alignment horizontal="left" vertical="center"/>
    </xf>
    <xf numFmtId="0" fontId="10" fillId="0" borderId="153" xfId="0" applyNumberFormat="1" applyFont="1" applyFill="1" applyBorder="1" applyAlignment="1">
      <alignment horizontal="left" vertical="center"/>
    </xf>
    <xf numFmtId="0" fontId="10" fillId="0" borderId="154" xfId="0" applyNumberFormat="1" applyFont="1" applyFill="1" applyBorder="1" applyAlignment="1">
      <alignment horizontal="left" vertical="center"/>
    </xf>
    <xf numFmtId="0" fontId="10" fillId="8" borderId="220" xfId="0" applyFont="1" applyFill="1" applyBorder="1" applyAlignment="1">
      <alignment horizontal="left" vertical="center"/>
    </xf>
    <xf numFmtId="0" fontId="10" fillId="8" borderId="190" xfId="0" applyFont="1" applyFill="1" applyBorder="1" applyAlignment="1">
      <alignment horizontal="left" vertical="center"/>
    </xf>
    <xf numFmtId="0" fontId="10" fillId="8" borderId="221" xfId="0" applyFont="1" applyFill="1" applyBorder="1" applyAlignment="1">
      <alignment horizontal="left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8" borderId="223" xfId="0" applyFont="1" applyFill="1" applyBorder="1" applyAlignment="1">
      <alignment horizontal="left" vertical="center"/>
    </xf>
    <xf numFmtId="0" fontId="10" fillId="8" borderId="69" xfId="0" applyFont="1" applyFill="1" applyBorder="1" applyAlignment="1">
      <alignment horizontal="left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8" borderId="226" xfId="0" applyFont="1" applyFill="1" applyBorder="1" applyAlignment="1">
      <alignment horizontal="left" vertical="center"/>
    </xf>
    <xf numFmtId="0" fontId="10" fillId="8" borderId="99" xfId="0" applyFont="1" applyFill="1" applyBorder="1" applyAlignment="1">
      <alignment horizontal="left" vertical="center"/>
    </xf>
    <xf numFmtId="0" fontId="17" fillId="0" borderId="12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22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6" fillId="7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8" fillId="3" borderId="228" xfId="0" applyFont="1" applyFill="1" applyBorder="1" applyAlignment="1">
      <alignment horizontal="center"/>
    </xf>
    <xf numFmtId="0" fontId="10" fillId="3" borderId="229" xfId="0" applyFont="1" applyFill="1" applyBorder="1" applyAlignment="1">
      <alignment horizontal="left"/>
    </xf>
    <xf numFmtId="0" fontId="10" fillId="3" borderId="91" xfId="0" applyFont="1" applyFill="1" applyBorder="1" applyAlignment="1">
      <alignment horizontal="left"/>
    </xf>
    <xf numFmtId="0" fontId="10" fillId="3" borderId="92" xfId="0" applyFont="1" applyFill="1" applyBorder="1" applyAlignment="1">
      <alignment horizontal="left"/>
    </xf>
    <xf numFmtId="49" fontId="10" fillId="0" borderId="230" xfId="0" applyNumberFormat="1" applyFont="1" applyFill="1" applyBorder="1" applyAlignment="1">
      <alignment horizontal="left"/>
    </xf>
    <xf numFmtId="49" fontId="10" fillId="0" borderId="91" xfId="0" applyNumberFormat="1" applyFont="1" applyFill="1" applyBorder="1" applyAlignment="1">
      <alignment horizontal="left"/>
    </xf>
    <xf numFmtId="49" fontId="10" fillId="0" borderId="231" xfId="0" applyNumberFormat="1" applyFont="1" applyFill="1" applyBorder="1" applyAlignment="1">
      <alignment horizontal="left"/>
    </xf>
    <xf numFmtId="0" fontId="10" fillId="3" borderId="232" xfId="0" applyFont="1" applyFill="1" applyBorder="1" applyAlignment="1">
      <alignment horizontal="left"/>
    </xf>
    <xf numFmtId="0" fontId="10" fillId="3" borderId="233" xfId="0" applyFont="1" applyFill="1" applyBorder="1" applyAlignment="1">
      <alignment horizontal="left"/>
    </xf>
    <xf numFmtId="0" fontId="10" fillId="3" borderId="234" xfId="0" applyFont="1" applyFill="1" applyBorder="1" applyAlignment="1">
      <alignment horizontal="left"/>
    </xf>
    <xf numFmtId="0" fontId="10" fillId="4" borderId="230" xfId="0" applyNumberFormat="1" applyFont="1" applyFill="1" applyBorder="1" applyAlignment="1">
      <alignment horizontal="left"/>
    </xf>
    <xf numFmtId="0" fontId="10" fillId="4" borderId="91" xfId="0" applyNumberFormat="1" applyFont="1" applyFill="1" applyBorder="1" applyAlignment="1">
      <alignment horizontal="left"/>
    </xf>
    <xf numFmtId="0" fontId="10" fillId="4" borderId="231" xfId="0" applyNumberFormat="1" applyFont="1" applyFill="1" applyBorder="1" applyAlignment="1">
      <alignment horizontal="left"/>
    </xf>
    <xf numFmtId="0" fontId="10" fillId="3" borderId="12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61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10" fillId="3" borderId="202" xfId="0" applyFont="1" applyFill="1" applyBorder="1" applyAlignment="1">
      <alignment horizontal="left"/>
    </xf>
    <xf numFmtId="0" fontId="10" fillId="4" borderId="235" xfId="0" applyNumberFormat="1" applyFont="1" applyFill="1" applyBorder="1" applyAlignment="1">
      <alignment horizontal="left"/>
    </xf>
    <xf numFmtId="0" fontId="10" fillId="0" borderId="6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0" fontId="10" fillId="0" borderId="207" xfId="0" applyNumberFormat="1" applyFont="1" applyFill="1" applyBorder="1" applyAlignment="1">
      <alignment horizontal="left"/>
    </xf>
    <xf numFmtId="0" fontId="10" fillId="0" borderId="208" xfId="0" applyNumberFormat="1" applyFont="1" applyFill="1" applyBorder="1" applyAlignment="1">
      <alignment horizontal="left"/>
    </xf>
    <xf numFmtId="0" fontId="10" fillId="0" borderId="219" xfId="0" applyNumberFormat="1" applyFont="1" applyFill="1" applyBorder="1" applyAlignment="1">
      <alignment horizontal="left"/>
    </xf>
    <xf numFmtId="0" fontId="10" fillId="3" borderId="236" xfId="0" applyFont="1" applyFill="1" applyBorder="1" applyAlignment="1">
      <alignment horizontal="left"/>
    </xf>
    <xf numFmtId="0" fontId="10" fillId="4" borderId="180" xfId="0" applyNumberFormat="1" applyFont="1" applyFill="1" applyBorder="1" applyAlignment="1">
      <alignment horizontal="left"/>
    </xf>
    <xf numFmtId="0" fontId="10" fillId="4" borderId="108" xfId="0" applyNumberFormat="1" applyFont="1" applyFill="1" applyBorder="1" applyAlignment="1">
      <alignment horizontal="left"/>
    </xf>
    <xf numFmtId="0" fontId="10" fillId="4" borderId="194" xfId="0" applyNumberFormat="1" applyFont="1" applyFill="1" applyBorder="1" applyAlignment="1">
      <alignment horizontal="left"/>
    </xf>
    <xf numFmtId="0" fontId="10" fillId="3" borderId="179" xfId="0" applyFont="1" applyFill="1" applyBorder="1" applyAlignment="1">
      <alignment horizontal="left" vertical="center"/>
    </xf>
    <xf numFmtId="0" fontId="10" fillId="3" borderId="108" xfId="0" applyFont="1" applyFill="1" applyBorder="1" applyAlignment="1">
      <alignment horizontal="left" vertical="center"/>
    </xf>
    <xf numFmtId="0" fontId="10" fillId="3" borderId="109" xfId="0" applyFont="1" applyFill="1" applyBorder="1" applyAlignment="1">
      <alignment horizontal="left" vertical="center"/>
    </xf>
    <xf numFmtId="0" fontId="10" fillId="0" borderId="169" xfId="0" applyNumberFormat="1" applyFont="1" applyFill="1" applyBorder="1" applyAlignment="1">
      <alignment horizontal="left"/>
    </xf>
    <xf numFmtId="0" fontId="10" fillId="0" borderId="170" xfId="0" applyNumberFormat="1" applyFont="1" applyFill="1" applyBorder="1" applyAlignment="1">
      <alignment horizontal="left"/>
    </xf>
    <xf numFmtId="0" fontId="10" fillId="0" borderId="237" xfId="0" applyNumberFormat="1" applyFont="1" applyFill="1" applyBorder="1" applyAlignment="1">
      <alignment horizontal="left"/>
    </xf>
    <xf numFmtId="0" fontId="10" fillId="3" borderId="138" xfId="0" applyFont="1" applyFill="1" applyBorder="1" applyAlignment="1">
      <alignment horizontal="left" vertical="center"/>
    </xf>
    <xf numFmtId="0" fontId="10" fillId="3" borderId="238" xfId="0" applyFont="1" applyFill="1" applyBorder="1" applyAlignment="1">
      <alignment horizontal="left"/>
    </xf>
    <xf numFmtId="0" fontId="10" fillId="3" borderId="239" xfId="0" applyFont="1" applyFill="1" applyBorder="1" applyAlignment="1">
      <alignment horizontal="left"/>
    </xf>
    <xf numFmtId="0" fontId="10" fillId="3" borderId="240" xfId="0" applyFont="1" applyFill="1" applyBorder="1" applyAlignment="1">
      <alignment horizontal="left"/>
    </xf>
    <xf numFmtId="0" fontId="10" fillId="0" borderId="241" xfId="0" applyNumberFormat="1" applyFont="1" applyFill="1" applyBorder="1" applyAlignment="1">
      <alignment horizontal="left"/>
    </xf>
    <xf numFmtId="0" fontId="10" fillId="0" borderId="239" xfId="0" applyNumberFormat="1" applyFont="1" applyFill="1" applyBorder="1" applyAlignment="1">
      <alignment horizontal="left"/>
    </xf>
    <xf numFmtId="0" fontId="10" fillId="0" borderId="242" xfId="0" applyNumberFormat="1" applyFont="1" applyFill="1" applyBorder="1" applyAlignment="1">
      <alignment horizontal="left"/>
    </xf>
    <xf numFmtId="0" fontId="10" fillId="0" borderId="230" xfId="0" applyNumberFormat="1" applyFont="1" applyFill="1" applyBorder="1" applyAlignment="1">
      <alignment horizontal="left"/>
    </xf>
    <xf numFmtId="0" fontId="10" fillId="0" borderId="91" xfId="0" applyNumberFormat="1" applyFont="1" applyFill="1" applyBorder="1" applyAlignment="1">
      <alignment horizontal="left"/>
    </xf>
    <xf numFmtId="0" fontId="10" fillId="0" borderId="231" xfId="0" applyNumberFormat="1" applyFont="1" applyFill="1" applyBorder="1" applyAlignment="1">
      <alignment horizontal="left"/>
    </xf>
    <xf numFmtId="0" fontId="10" fillId="3" borderId="243" xfId="0" applyFont="1" applyFill="1" applyBorder="1" applyAlignment="1">
      <alignment horizontal="left"/>
    </xf>
    <xf numFmtId="0" fontId="10" fillId="4" borderId="244" xfId="0" applyNumberFormat="1" applyFont="1" applyFill="1" applyBorder="1" applyAlignment="1">
      <alignment horizontal="left"/>
    </xf>
    <xf numFmtId="0" fontId="10" fillId="3" borderId="113" xfId="0" applyFont="1" applyFill="1" applyBorder="1" applyAlignment="1">
      <alignment horizontal="left" vertical="center"/>
    </xf>
    <xf numFmtId="0" fontId="10" fillId="3" borderId="114" xfId="0" applyFont="1" applyFill="1" applyBorder="1" applyAlignment="1">
      <alignment horizontal="left" vertical="center"/>
    </xf>
    <xf numFmtId="0" fontId="10" fillId="3" borderId="127" xfId="0" applyFont="1" applyFill="1" applyBorder="1" applyAlignment="1">
      <alignment horizontal="left" vertical="center"/>
    </xf>
    <xf numFmtId="0" fontId="10" fillId="0" borderId="245" xfId="0" applyNumberFormat="1" applyFont="1" applyFill="1" applyBorder="1" applyAlignment="1">
      <alignment horizontal="left" vertical="center"/>
    </xf>
    <xf numFmtId="0" fontId="10" fillId="0" borderId="114" xfId="0" applyNumberFormat="1" applyFont="1" applyFill="1" applyBorder="1" applyAlignment="1">
      <alignment horizontal="left" vertical="center"/>
    </xf>
    <xf numFmtId="0" fontId="10" fillId="0" borderId="115" xfId="0" applyNumberFormat="1" applyFont="1" applyFill="1" applyBorder="1" applyAlignment="1">
      <alignment horizontal="left" vertical="center"/>
    </xf>
    <xf numFmtId="0" fontId="10" fillId="3" borderId="246" xfId="0" applyFont="1" applyFill="1" applyBorder="1" applyAlignment="1">
      <alignment horizontal="left"/>
    </xf>
    <xf numFmtId="0" fontId="10" fillId="3" borderId="208" xfId="0" applyFont="1" applyFill="1" applyBorder="1" applyAlignment="1">
      <alignment horizontal="left"/>
    </xf>
    <xf numFmtId="0" fontId="10" fillId="3" borderId="211" xfId="0" applyFont="1" applyFill="1" applyBorder="1" applyAlignment="1">
      <alignment horizontal="left"/>
    </xf>
    <xf numFmtId="0" fontId="10" fillId="3" borderId="247" xfId="0" applyFont="1" applyFill="1" applyBorder="1" applyAlignment="1">
      <alignment horizontal="left"/>
    </xf>
    <xf numFmtId="0" fontId="10" fillId="3" borderId="248" xfId="0" applyFont="1" applyFill="1" applyBorder="1" applyAlignment="1">
      <alignment horizontal="left"/>
    </xf>
    <xf numFmtId="0" fontId="10" fillId="3" borderId="249" xfId="0" applyFont="1" applyFill="1" applyBorder="1" applyAlignment="1">
      <alignment horizontal="left"/>
    </xf>
    <xf numFmtId="0" fontId="10" fillId="4" borderId="204" xfId="0" applyNumberFormat="1" applyFont="1" applyFill="1" applyBorder="1" applyAlignment="1">
      <alignment horizontal="left"/>
    </xf>
    <xf numFmtId="0" fontId="10" fillId="4" borderId="205" xfId="0" applyNumberFormat="1" applyFont="1" applyFill="1" applyBorder="1" applyAlignment="1">
      <alignment horizontal="left"/>
    </xf>
    <xf numFmtId="0" fontId="10" fillId="4" borderId="250" xfId="0" applyNumberFormat="1" applyFont="1" applyFill="1" applyBorder="1" applyAlignment="1">
      <alignment horizontal="left"/>
    </xf>
    <xf numFmtId="0" fontId="10" fillId="3" borderId="251" xfId="0" applyFont="1" applyFill="1" applyBorder="1" applyAlignment="1">
      <alignment horizontal="left"/>
    </xf>
    <xf numFmtId="0" fontId="10" fillId="3" borderId="252" xfId="0" applyFont="1" applyFill="1" applyBorder="1" applyAlignment="1">
      <alignment horizontal="left"/>
    </xf>
    <xf numFmtId="0" fontId="10" fillId="3" borderId="253" xfId="0" applyFont="1" applyFill="1" applyBorder="1" applyAlignment="1">
      <alignment horizontal="left"/>
    </xf>
    <xf numFmtId="0" fontId="10" fillId="0" borderId="254" xfId="0" applyNumberFormat="1" applyFont="1" applyFill="1" applyBorder="1" applyAlignment="1">
      <alignment horizontal="left"/>
    </xf>
    <xf numFmtId="0" fontId="10" fillId="0" borderId="252" xfId="0" applyNumberFormat="1" applyFont="1" applyFill="1" applyBorder="1" applyAlignment="1">
      <alignment horizontal="left"/>
    </xf>
    <xf numFmtId="0" fontId="10" fillId="0" borderId="255" xfId="0" applyNumberFormat="1" applyFont="1" applyFill="1" applyBorder="1" applyAlignment="1">
      <alignment horizontal="left"/>
    </xf>
    <xf numFmtId="0" fontId="10" fillId="3" borderId="256" xfId="0" applyFont="1" applyFill="1" applyBorder="1" applyAlignment="1">
      <alignment horizontal="left"/>
    </xf>
    <xf numFmtId="0" fontId="10" fillId="4" borderId="164" xfId="0" applyNumberFormat="1" applyFont="1" applyFill="1" applyBorder="1" applyAlignment="1">
      <alignment horizontal="left"/>
    </xf>
    <xf numFmtId="0" fontId="10" fillId="4" borderId="165" xfId="0" applyNumberFormat="1" applyFont="1" applyFill="1" applyBorder="1" applyAlignment="1">
      <alignment horizontal="left"/>
    </xf>
    <xf numFmtId="0" fontId="10" fillId="4" borderId="167" xfId="0" applyNumberFormat="1" applyFont="1" applyFill="1" applyBorder="1" applyAlignment="1">
      <alignment horizontal="left"/>
    </xf>
    <xf numFmtId="0" fontId="19" fillId="3" borderId="223" xfId="20" applyFont="1" applyFill="1" applyBorder="1" applyAlignment="1">
      <alignment horizontal="center" vertical="center" wrapText="1"/>
      <protection/>
    </xf>
    <xf numFmtId="0" fontId="19" fillId="3" borderId="69" xfId="20" applyFont="1" applyFill="1" applyBorder="1" applyAlignment="1">
      <alignment horizontal="center" vertical="center" wrapText="1"/>
      <protection/>
    </xf>
    <xf numFmtId="0" fontId="19" fillId="3" borderId="190" xfId="20" applyFont="1" applyFill="1" applyBorder="1" applyAlignment="1">
      <alignment horizontal="center" vertical="center" wrapText="1"/>
      <protection/>
    </xf>
    <xf numFmtId="0" fontId="19" fillId="3" borderId="130" xfId="20" applyFont="1" applyFill="1" applyBorder="1" applyAlignment="1">
      <alignment horizontal="center" vertical="center" wrapText="1"/>
      <protection/>
    </xf>
    <xf numFmtId="0" fontId="19" fillId="3" borderId="59" xfId="20" applyFont="1" applyFill="1" applyBorder="1" applyAlignment="1">
      <alignment horizontal="center" vertical="center" wrapText="1"/>
      <protection/>
    </xf>
    <xf numFmtId="0" fontId="19" fillId="3" borderId="60" xfId="20" applyFont="1" applyFill="1" applyBorder="1" applyAlignment="1">
      <alignment horizontal="center" vertical="center" wrapText="1"/>
      <protection/>
    </xf>
    <xf numFmtId="0" fontId="20" fillId="3" borderId="128" xfId="20" applyFont="1" applyFill="1" applyBorder="1" applyAlignment="1">
      <alignment horizontal="center" vertical="top" wrapText="1"/>
      <protection/>
    </xf>
    <xf numFmtId="0" fontId="20" fillId="3" borderId="128" xfId="20" applyFont="1" applyFill="1" applyBorder="1" applyAlignment="1">
      <alignment horizontal="center" vertical="top"/>
      <protection/>
    </xf>
    <xf numFmtId="0" fontId="1" fillId="3" borderId="22" xfId="20" applyFont="1" applyFill="1" applyBorder="1" applyAlignment="1">
      <alignment horizontal="center" vertical="center" wrapText="1"/>
      <protection/>
    </xf>
    <xf numFmtId="0" fontId="1" fillId="3" borderId="66" xfId="20" applyFont="1" applyFill="1" applyBorder="1" applyAlignment="1">
      <alignment horizontal="center" vertical="center" wrapText="1"/>
      <protection/>
    </xf>
    <xf numFmtId="0" fontId="1" fillId="3" borderId="21" xfId="20" applyFont="1" applyFill="1" applyBorder="1" applyAlignment="1">
      <alignment horizontal="center" vertical="center" wrapText="1"/>
      <protection/>
    </xf>
    <xf numFmtId="0" fontId="11" fillId="4" borderId="257" xfId="0" applyFont="1" applyFill="1" applyBorder="1" applyAlignment="1">
      <alignment horizontal="center"/>
    </xf>
    <xf numFmtId="0" fontId="11" fillId="4" borderId="73" xfId="0" applyFont="1" applyFill="1" applyBorder="1" applyAlignment="1">
      <alignment horizontal="center"/>
    </xf>
    <xf numFmtId="0" fontId="11" fillId="4" borderId="74" xfId="0" applyFont="1" applyFill="1" applyBorder="1" applyAlignment="1">
      <alignment horizontal="center"/>
    </xf>
    <xf numFmtId="0" fontId="10" fillId="3" borderId="258" xfId="0" applyFont="1" applyFill="1" applyBorder="1" applyAlignment="1">
      <alignment horizontal="center" wrapText="1"/>
    </xf>
    <xf numFmtId="0" fontId="10" fillId="3" borderId="259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6" xfId="0" applyNumberFormat="1" applyFont="1" applyFill="1" applyBorder="1" applyAlignment="1">
      <alignment horizontal="center" wrapText="1"/>
    </xf>
    <xf numFmtId="0" fontId="23" fillId="3" borderId="260" xfId="0" applyFont="1" applyFill="1" applyBorder="1" applyAlignment="1">
      <alignment horizontal="center" textRotation="90" wrapText="1"/>
    </xf>
    <xf numFmtId="0" fontId="23" fillId="3" borderId="259" xfId="0" applyFont="1" applyFill="1" applyBorder="1" applyAlignment="1">
      <alignment horizontal="center" textRotation="90" wrapText="1"/>
    </xf>
    <xf numFmtId="0" fontId="10" fillId="3" borderId="260" xfId="0" applyFont="1" applyFill="1" applyBorder="1" applyAlignment="1">
      <alignment horizontal="center" wrapText="1"/>
    </xf>
    <xf numFmtId="0" fontId="10" fillId="3" borderId="261" xfId="0" applyFont="1" applyFill="1" applyBorder="1" applyAlignment="1">
      <alignment horizontal="center" wrapText="1"/>
    </xf>
    <xf numFmtId="0" fontId="10" fillId="3" borderId="262" xfId="0" applyFont="1" applyFill="1" applyBorder="1" applyAlignment="1">
      <alignment horizontal="center" wrapText="1"/>
    </xf>
    <xf numFmtId="0" fontId="19" fillId="3" borderId="224" xfId="20" applyFont="1" applyFill="1" applyBorder="1" applyAlignment="1">
      <alignment horizontal="center" vertical="top"/>
      <protection/>
    </xf>
    <xf numFmtId="0" fontId="19" fillId="3" borderId="190" xfId="20" applyFont="1" applyFill="1" applyBorder="1" applyAlignment="1">
      <alignment horizontal="center" vertical="top"/>
      <protection/>
    </xf>
    <xf numFmtId="0" fontId="21" fillId="3" borderId="22" xfId="20" applyFont="1" applyFill="1" applyBorder="1" applyAlignment="1">
      <alignment horizontal="center" vertical="center"/>
      <protection/>
    </xf>
    <xf numFmtId="0" fontId="21" fillId="3" borderId="21" xfId="20" applyFont="1" applyFill="1" applyBorder="1" applyAlignment="1">
      <alignment horizontal="center" vertical="center"/>
      <protection/>
    </xf>
    <xf numFmtId="0" fontId="15" fillId="0" borderId="69" xfId="20" applyFont="1" applyFill="1" applyBorder="1" applyAlignment="1">
      <alignment horizontal="center" vertical="center"/>
      <protection/>
    </xf>
    <xf numFmtId="0" fontId="15" fillId="0" borderId="225" xfId="20" applyFont="1" applyFill="1" applyBorder="1" applyAlignment="1">
      <alignment horizontal="center" vertical="center"/>
      <protection/>
    </xf>
    <xf numFmtId="0" fontId="15" fillId="0" borderId="43" xfId="20" applyFont="1" applyFill="1" applyBorder="1" applyAlignment="1">
      <alignment horizontal="center" vertical="center"/>
      <protection/>
    </xf>
    <xf numFmtId="0" fontId="15" fillId="0" borderId="44" xfId="20" applyFont="1" applyFill="1" applyBorder="1" applyAlignment="1">
      <alignment horizontal="center" vertical="center"/>
      <protection/>
    </xf>
    <xf numFmtId="0" fontId="1" fillId="0" borderId="263" xfId="20" applyBorder="1" applyAlignment="1" applyProtection="1">
      <alignment horizontal="center" vertical="center"/>
      <protection/>
    </xf>
    <xf numFmtId="0" fontId="1" fillId="0" borderId="264" xfId="20" applyBorder="1" applyAlignment="1" applyProtection="1">
      <alignment horizontal="center" vertical="center"/>
      <protection/>
    </xf>
    <xf numFmtId="0" fontId="15" fillId="3" borderId="224" xfId="20" applyFont="1" applyFill="1" applyBorder="1" applyAlignment="1">
      <alignment horizontal="center" vertical="top" wrapText="1"/>
      <protection/>
    </xf>
    <xf numFmtId="0" fontId="15" fillId="3" borderId="190" xfId="20" applyFont="1" applyFill="1" applyBorder="1" applyAlignment="1">
      <alignment horizontal="center" vertical="top" wrapText="1"/>
      <protection/>
    </xf>
    <xf numFmtId="0" fontId="15" fillId="3" borderId="224" xfId="20" applyFont="1" applyFill="1" applyBorder="1" applyAlignment="1">
      <alignment horizontal="center" vertical="top"/>
      <protection/>
    </xf>
    <xf numFmtId="0" fontId="15" fillId="3" borderId="190" xfId="20" applyFont="1" applyFill="1" applyBorder="1" applyAlignment="1">
      <alignment horizontal="center" vertical="top"/>
      <protection/>
    </xf>
    <xf numFmtId="0" fontId="19" fillId="3" borderId="124" xfId="20" applyFont="1" applyFill="1" applyBorder="1" applyAlignment="1">
      <alignment horizontal="center" vertical="center" wrapText="1"/>
      <protection/>
    </xf>
    <xf numFmtId="0" fontId="19" fillId="3" borderId="54" xfId="20" applyFont="1" applyFill="1" applyBorder="1" applyAlignment="1">
      <alignment horizontal="center" vertical="center" wrapText="1"/>
      <protection/>
    </xf>
    <xf numFmtId="0" fontId="19" fillId="3" borderId="55" xfId="20" applyFont="1" applyFill="1" applyBorder="1" applyAlignment="1">
      <alignment horizontal="center" vertical="center" wrapText="1"/>
      <protection/>
    </xf>
    <xf numFmtId="0" fontId="20" fillId="3" borderId="1" xfId="20" applyFont="1" applyFill="1" applyBorder="1" applyAlignment="1">
      <alignment horizontal="center" vertical="top" wrapText="1"/>
      <protection/>
    </xf>
    <xf numFmtId="0" fontId="20" fillId="3" borderId="1" xfId="20" applyFont="1" applyFill="1" applyBorder="1" applyAlignment="1">
      <alignment horizontal="center" vertical="top"/>
      <protection/>
    </xf>
    <xf numFmtId="0" fontId="1" fillId="3" borderId="50" xfId="20" applyFont="1" applyFill="1" applyBorder="1" applyAlignment="1">
      <alignment horizontal="center" vertical="center" wrapText="1"/>
      <protection/>
    </xf>
    <xf numFmtId="0" fontId="1" fillId="3" borderId="51" xfId="20" applyFont="1" applyFill="1" applyBorder="1" applyAlignment="1">
      <alignment horizontal="center" vertical="center" wrapText="1"/>
      <protection/>
    </xf>
    <xf numFmtId="0" fontId="1" fillId="3" borderId="265" xfId="20" applyFont="1" applyFill="1" applyBorder="1" applyAlignment="1">
      <alignment horizontal="center" vertical="center" wrapText="1"/>
      <protection/>
    </xf>
    <xf numFmtId="0" fontId="19" fillId="3" borderId="224" xfId="20" applyFont="1" applyFill="1" applyBorder="1" applyAlignment="1">
      <alignment horizontal="center" vertical="top" wrapText="1"/>
      <protection/>
    </xf>
    <xf numFmtId="0" fontId="19" fillId="3" borderId="190" xfId="20" applyFont="1" applyFill="1" applyBorder="1" applyAlignment="1">
      <alignment horizontal="center" vertical="top" wrapText="1"/>
      <protection/>
    </xf>
    <xf numFmtId="0" fontId="21" fillId="3" borderId="50" xfId="20" applyFont="1" applyFill="1" applyBorder="1" applyAlignment="1">
      <alignment horizontal="center" vertical="center"/>
      <protection/>
    </xf>
    <xf numFmtId="0" fontId="21" fillId="3" borderId="265" xfId="20" applyFont="1" applyFill="1" applyBorder="1" applyAlignment="1">
      <alignment horizontal="center" vertical="center"/>
      <protection/>
    </xf>
    <xf numFmtId="0" fontId="15" fillId="0" borderId="5" xfId="20" applyFont="1" applyFill="1" applyBorder="1" applyAlignment="1">
      <alignment horizontal="center" vertical="center"/>
      <protection/>
    </xf>
    <xf numFmtId="0" fontId="15" fillId="0" borderId="6" xfId="20" applyFont="1" applyFill="1" applyBorder="1" applyAlignment="1">
      <alignment horizontal="center" vertical="center"/>
      <protection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3" borderId="203" xfId="0" applyFont="1" applyFill="1" applyBorder="1" applyAlignment="1">
      <alignment horizontal="left"/>
    </xf>
    <xf numFmtId="0" fontId="10" fillId="3" borderId="204" xfId="0" applyFont="1" applyFill="1" applyBorder="1" applyAlignment="1">
      <alignment horizontal="left"/>
    </xf>
    <xf numFmtId="0" fontId="10" fillId="3" borderId="205" xfId="0" applyFont="1" applyFill="1" applyBorder="1" applyAlignment="1">
      <alignment horizontal="left"/>
    </xf>
    <xf numFmtId="0" fontId="10" fillId="3" borderId="206" xfId="0" applyFont="1" applyFill="1" applyBorder="1" applyAlignment="1">
      <alignment horizontal="left"/>
    </xf>
    <xf numFmtId="0" fontId="10" fillId="3" borderId="210" xfId="0" applyFont="1" applyFill="1" applyBorder="1" applyAlignment="1">
      <alignment horizontal="left" vertical="center"/>
    </xf>
    <xf numFmtId="0" fontId="10" fillId="3" borderId="208" xfId="0" applyFont="1" applyFill="1" applyBorder="1" applyAlignment="1">
      <alignment horizontal="left" vertical="center"/>
    </xf>
    <xf numFmtId="0" fontId="10" fillId="3" borderId="211" xfId="0" applyFont="1" applyFill="1" applyBorder="1" applyAlignment="1">
      <alignment horizontal="left" vertical="center"/>
    </xf>
    <xf numFmtId="0" fontId="16" fillId="9" borderId="266" xfId="0" applyFont="1" applyFill="1" applyBorder="1" applyAlignment="1">
      <alignment horizontal="center" vertical="center" wrapText="1"/>
    </xf>
    <xf numFmtId="0" fontId="16" fillId="9" borderId="74" xfId="0" applyFont="1" applyFill="1" applyBorder="1" applyAlignment="1">
      <alignment horizontal="center" vertical="center" wrapText="1"/>
    </xf>
    <xf numFmtId="0" fontId="16" fillId="9" borderId="83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267" xfId="0" applyFont="1" applyBorder="1" applyAlignment="1">
      <alignment horizontal="center" vertical="center"/>
    </xf>
    <xf numFmtId="0" fontId="6" fillId="3" borderId="268" xfId="0" applyFont="1" applyFill="1" applyBorder="1" applyAlignment="1">
      <alignment horizontal="center"/>
    </xf>
    <xf numFmtId="0" fontId="6" fillId="3" borderId="261" xfId="0" applyFont="1" applyFill="1" applyBorder="1" applyAlignment="1">
      <alignment horizontal="center"/>
    </xf>
    <xf numFmtId="0" fontId="6" fillId="3" borderId="262" xfId="0" applyFont="1" applyFill="1" applyBorder="1" applyAlignment="1">
      <alignment horizontal="center"/>
    </xf>
    <xf numFmtId="0" fontId="10" fillId="0" borderId="146" xfId="0" applyNumberFormat="1" applyFont="1" applyFill="1" applyBorder="1" applyAlignment="1">
      <alignment horizontal="center"/>
    </xf>
    <xf numFmtId="0" fontId="10" fillId="0" borderId="144" xfId="0" applyNumberFormat="1" applyFont="1" applyFill="1" applyBorder="1" applyAlignment="1">
      <alignment horizontal="center"/>
    </xf>
    <xf numFmtId="0" fontId="10" fillId="0" borderId="147" xfId="0" applyNumberFormat="1" applyFont="1" applyFill="1" applyBorder="1" applyAlignment="1">
      <alignment horizontal="center"/>
    </xf>
    <xf numFmtId="0" fontId="10" fillId="3" borderId="269" xfId="0" applyFont="1" applyFill="1" applyBorder="1" applyAlignment="1">
      <alignment horizontal="left" vertical="center"/>
    </xf>
    <xf numFmtId="0" fontId="10" fillId="3" borderId="144" xfId="0" applyFont="1" applyFill="1" applyBorder="1" applyAlignment="1">
      <alignment horizontal="left" vertical="center"/>
    </xf>
    <xf numFmtId="0" fontId="10" fillId="3" borderId="145" xfId="0" applyFont="1" applyFill="1" applyBorder="1" applyAlignment="1">
      <alignment horizontal="left" vertical="center"/>
    </xf>
    <xf numFmtId="0" fontId="10" fillId="3" borderId="93" xfId="0" applyFont="1" applyFill="1" applyBorder="1" applyAlignment="1">
      <alignment horizontal="left" vertical="center"/>
    </xf>
    <xf numFmtId="0" fontId="10" fillId="0" borderId="69" xfId="0" applyNumberFormat="1" applyFont="1" applyFill="1" applyBorder="1" applyAlignment="1">
      <alignment horizontal="center" vertical="center"/>
    </xf>
    <xf numFmtId="0" fontId="10" fillId="0" borderId="225" xfId="0" applyNumberFormat="1" applyFont="1" applyFill="1" applyBorder="1" applyAlignment="1">
      <alignment horizontal="center" vertical="center"/>
    </xf>
    <xf numFmtId="0" fontId="19" fillId="3" borderId="227" xfId="20" applyFont="1" applyFill="1" applyBorder="1" applyAlignment="1">
      <alignment horizontal="center" vertical="center" wrapText="1"/>
      <protection/>
    </xf>
    <xf numFmtId="0" fontId="19" fillId="3" borderId="5" xfId="20" applyFont="1" applyFill="1" applyBorder="1" applyAlignment="1">
      <alignment horizontal="center" vertical="center" wrapText="1"/>
      <protection/>
    </xf>
    <xf numFmtId="0" fontId="12" fillId="3" borderId="258" xfId="0" applyFont="1" applyFill="1" applyBorder="1" applyAlignment="1">
      <alignment horizontal="center" vertical="center" wrapText="1"/>
    </xf>
    <xf numFmtId="0" fontId="12" fillId="3" borderId="25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6" xfId="0" applyNumberFormat="1" applyFont="1" applyFill="1" applyBorder="1" applyAlignment="1">
      <alignment horizontal="center" vertical="center" wrapText="1"/>
    </xf>
    <xf numFmtId="0" fontId="19" fillId="3" borderId="245" xfId="20" applyFont="1" applyFill="1" applyBorder="1" applyAlignment="1">
      <alignment horizontal="center" vertical="top"/>
      <protection/>
    </xf>
    <xf numFmtId="0" fontId="19" fillId="3" borderId="127" xfId="20" applyFont="1" applyFill="1" applyBorder="1" applyAlignment="1">
      <alignment horizontal="center" vertical="top"/>
      <protection/>
    </xf>
    <xf numFmtId="0" fontId="19" fillId="3" borderId="48" xfId="20" applyFont="1" applyFill="1" applyBorder="1" applyAlignment="1">
      <alignment horizontal="center" vertical="center" wrapText="1"/>
      <protection/>
    </xf>
    <xf numFmtId="0" fontId="19" fillId="3" borderId="43" xfId="20" applyFont="1" applyFill="1" applyBorder="1" applyAlignment="1">
      <alignment horizontal="center" vertical="center" wrapText="1"/>
      <protection/>
    </xf>
    <xf numFmtId="0" fontId="19" fillId="3" borderId="212" xfId="20" applyFont="1" applyFill="1" applyBorder="1" applyAlignment="1">
      <alignment horizontal="center" vertical="center" wrapText="1"/>
      <protection/>
    </xf>
    <xf numFmtId="0" fontId="1" fillId="0" borderId="270" xfId="20" applyBorder="1" applyAlignment="1" applyProtection="1">
      <alignment horizontal="center" vertical="center"/>
      <protection/>
    </xf>
    <xf numFmtId="0" fontId="19" fillId="3" borderId="40" xfId="20" applyFont="1" applyFill="1" applyBorder="1" applyAlignment="1">
      <alignment horizontal="center" vertical="center" wrapText="1"/>
      <protection/>
    </xf>
    <xf numFmtId="0" fontId="19" fillId="3" borderId="0" xfId="20" applyFont="1" applyFill="1" applyBorder="1" applyAlignment="1">
      <alignment horizontal="center" vertical="center" wrapText="1"/>
      <protection/>
    </xf>
    <xf numFmtId="0" fontId="19" fillId="3" borderId="57" xfId="20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195" xfId="0" applyFont="1" applyBorder="1" applyAlignment="1" quotePrefix="1">
      <alignment horizontal="left" vertical="center"/>
    </xf>
    <xf numFmtId="0" fontId="10" fillId="0" borderId="196" xfId="0" applyFont="1" applyBorder="1" applyAlignment="1" quotePrefix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197" xfId="0" applyFont="1" applyBorder="1" applyAlignment="1">
      <alignment horizontal="left" vertical="center" wrapText="1"/>
    </xf>
    <xf numFmtId="14" fontId="10" fillId="0" borderId="207" xfId="0" applyNumberFormat="1" applyFont="1" applyFill="1" applyBorder="1" applyAlignment="1">
      <alignment horizontal="center" vertical="center"/>
    </xf>
    <xf numFmtId="14" fontId="10" fillId="0" borderId="208" xfId="0" applyNumberFormat="1" applyFont="1" applyFill="1" applyBorder="1" applyAlignment="1">
      <alignment horizontal="center" vertical="center"/>
    </xf>
    <xf numFmtId="14" fontId="10" fillId="0" borderId="209" xfId="0" applyNumberFormat="1" applyFont="1" applyFill="1" applyBorder="1" applyAlignment="1">
      <alignment horizontal="center" vertical="center"/>
    </xf>
    <xf numFmtId="0" fontId="10" fillId="0" borderId="197" xfId="0" applyFont="1" applyBorder="1" applyAlignment="1">
      <alignment horizontal="left" vertical="center"/>
    </xf>
    <xf numFmtId="49" fontId="10" fillId="0" borderId="271" xfId="0" applyNumberFormat="1" applyFont="1" applyBorder="1" applyAlignment="1" quotePrefix="1">
      <alignment horizontal="left" vertical="center"/>
    </xf>
    <xf numFmtId="49" fontId="10" fillId="0" borderId="272" xfId="0" applyNumberFormat="1" applyFont="1" applyBorder="1" applyAlignment="1" quotePrefix="1">
      <alignment horizontal="left" vertical="center"/>
    </xf>
    <xf numFmtId="49" fontId="10" fillId="0" borderId="30" xfId="0" applyNumberFormat="1" applyFont="1" applyBorder="1" applyAlignment="1">
      <alignment horizontal="left" vertical="center"/>
    </xf>
    <xf numFmtId="0" fontId="10" fillId="0" borderId="27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24" fillId="0" borderId="257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267" xfId="0" applyFont="1" applyBorder="1" applyAlignment="1">
      <alignment horizontal="left"/>
    </xf>
    <xf numFmtId="0" fontId="10" fillId="0" borderId="258" xfId="0" applyFont="1" applyBorder="1" applyAlignment="1" quotePrefix="1">
      <alignment horizontal="left" vertical="center"/>
    </xf>
    <xf numFmtId="0" fontId="10" fillId="0" borderId="259" xfId="0" applyFont="1" applyBorder="1" applyAlignment="1" quotePrefix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4" xfId="0" applyFont="1" applyBorder="1" applyAlignment="1">
      <alignment horizontal="left" vertical="center"/>
    </xf>
    <xf numFmtId="0" fontId="0" fillId="0" borderId="73" xfId="0" applyBorder="1" applyAlignment="1">
      <alignment horizontal="center"/>
    </xf>
    <xf numFmtId="0" fontId="10" fillId="3" borderId="275" xfId="0" applyFont="1" applyFill="1" applyBorder="1" applyAlignment="1">
      <alignment horizontal="left"/>
    </xf>
    <xf numFmtId="0" fontId="10" fillId="3" borderId="276" xfId="0" applyFont="1" applyFill="1" applyBorder="1" applyAlignment="1">
      <alignment horizontal="left"/>
    </xf>
    <xf numFmtId="0" fontId="10" fillId="3" borderId="277" xfId="0" applyFont="1" applyFill="1" applyBorder="1" applyAlignment="1">
      <alignment horizontal="left"/>
    </xf>
    <xf numFmtId="0" fontId="10" fillId="4" borderId="273" xfId="0" applyNumberFormat="1" applyFont="1" applyFill="1" applyBorder="1" applyAlignment="1">
      <alignment horizontal="center"/>
    </xf>
    <xf numFmtId="0" fontId="10" fillId="4" borderId="34" xfId="0" applyNumberFormat="1" applyFont="1" applyFill="1" applyBorder="1" applyAlignment="1">
      <alignment horizontal="center"/>
    </xf>
    <xf numFmtId="0" fontId="10" fillId="4" borderId="35" xfId="0" applyNumberFormat="1" applyFont="1" applyFill="1" applyBorder="1" applyAlignment="1">
      <alignment horizontal="center"/>
    </xf>
    <xf numFmtId="0" fontId="10" fillId="4" borderId="237" xfId="0" applyNumberFormat="1" applyFont="1" applyFill="1" applyBorder="1" applyAlignment="1">
      <alignment horizontal="left"/>
    </xf>
    <xf numFmtId="0" fontId="8" fillId="7" borderId="0" xfId="0" applyFont="1" applyFill="1" applyBorder="1" applyAlignment="1">
      <alignment horizontal="center"/>
    </xf>
    <xf numFmtId="0" fontId="8" fillId="7" borderId="5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0" fontId="6" fillId="3" borderId="228" xfId="0" applyFont="1" applyFill="1" applyBorder="1" applyAlignment="1">
      <alignment horizontal="center"/>
    </xf>
    <xf numFmtId="0" fontId="17" fillId="0" borderId="22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6" fillId="4" borderId="46" xfId="22" applyFont="1" applyFill="1" applyBorder="1" applyAlignment="1">
      <alignment horizontal="left"/>
      <protection/>
    </xf>
    <xf numFmtId="0" fontId="8" fillId="3" borderId="278" xfId="25" applyFont="1" applyFill="1" applyBorder="1" applyAlignment="1">
      <alignment horizontal="center" vertical="center" wrapText="1"/>
      <protection/>
    </xf>
    <xf numFmtId="0" fontId="8" fillId="3" borderId="128" xfId="25" applyFont="1" applyFill="1" applyBorder="1" applyAlignment="1">
      <alignment horizontal="center" vertical="center" wrapText="1"/>
      <protection/>
    </xf>
    <xf numFmtId="0" fontId="23" fillId="4" borderId="128" xfId="25" applyFont="1" applyFill="1" applyBorder="1" applyAlignment="1">
      <alignment horizontal="center" vertical="center" wrapText="1"/>
      <protection/>
    </xf>
    <xf numFmtId="0" fontId="12" fillId="3" borderId="186" xfId="25" applyFont="1" applyFill="1" applyBorder="1" applyAlignment="1">
      <alignment horizontal="center" vertical="center" wrapText="1"/>
      <protection/>
    </xf>
    <xf numFmtId="0" fontId="12" fillId="3" borderId="46" xfId="25" applyFont="1" applyFill="1" applyBorder="1" applyAlignment="1">
      <alignment horizontal="center" vertical="center" wrapText="1"/>
      <protection/>
    </xf>
    <xf numFmtId="0" fontId="12" fillId="3" borderId="47" xfId="25" applyFont="1" applyFill="1" applyBorder="1" applyAlignment="1">
      <alignment horizontal="center" vertical="center" wrapText="1"/>
      <protection/>
    </xf>
    <xf numFmtId="0" fontId="23" fillId="3" borderId="68" xfId="25" applyFont="1" applyFill="1" applyBorder="1" applyAlignment="1">
      <alignment horizontal="center" vertical="center" wrapText="1"/>
      <protection/>
    </xf>
    <xf numFmtId="0" fontId="23" fillId="3" borderId="69" xfId="25" applyFont="1" applyFill="1" applyBorder="1" applyAlignment="1">
      <alignment horizontal="center" vertical="center" wrapText="1"/>
      <protection/>
    </xf>
    <xf numFmtId="0" fontId="23" fillId="3" borderId="70" xfId="25" applyFont="1" applyFill="1" applyBorder="1" applyAlignment="1">
      <alignment horizontal="center" vertical="center" wrapText="1"/>
      <protection/>
    </xf>
    <xf numFmtId="0" fontId="23" fillId="3" borderId="42" xfId="25" applyFont="1" applyFill="1" applyBorder="1" applyAlignment="1">
      <alignment horizontal="center" vertical="center" wrapText="1"/>
      <protection/>
    </xf>
    <xf numFmtId="0" fontId="23" fillId="3" borderId="43" xfId="25" applyFont="1" applyFill="1" applyBorder="1" applyAlignment="1">
      <alignment horizontal="center" vertical="center" wrapText="1"/>
      <protection/>
    </xf>
    <xf numFmtId="0" fontId="23" fillId="3" borderId="98" xfId="25" applyFont="1" applyFill="1" applyBorder="1" applyAlignment="1">
      <alignment horizontal="center" vertical="center" wrapText="1"/>
      <protection/>
    </xf>
    <xf numFmtId="0" fontId="8" fillId="4" borderId="128" xfId="25" applyFont="1" applyFill="1" applyBorder="1" applyAlignment="1">
      <alignment horizontal="center" vertical="center" wrapText="1"/>
      <protection/>
    </xf>
    <xf numFmtId="0" fontId="8" fillId="4" borderId="279" xfId="25" applyFont="1" applyFill="1" applyBorder="1" applyAlignment="1">
      <alignment horizontal="center" vertical="center" wrapText="1"/>
      <protection/>
    </xf>
    <xf numFmtId="0" fontId="8" fillId="3" borderId="27" xfId="25" applyFont="1" applyFill="1" applyBorder="1" applyAlignment="1">
      <alignment horizontal="center" vertical="center" wrapText="1"/>
      <protection/>
    </xf>
    <xf numFmtId="0" fontId="8" fillId="3" borderId="28" xfId="25" applyFont="1" applyFill="1" applyBorder="1" applyAlignment="1">
      <alignment horizontal="center" vertical="center" wrapText="1"/>
      <protection/>
    </xf>
    <xf numFmtId="0" fontId="23" fillId="4" borderId="28" xfId="25" applyFont="1" applyFill="1" applyBorder="1" applyAlignment="1">
      <alignment horizontal="center" vertical="center" wrapText="1"/>
      <protection/>
    </xf>
    <xf numFmtId="0" fontId="8" fillId="4" borderId="28" xfId="25" applyFont="1" applyFill="1" applyBorder="1" applyAlignment="1">
      <alignment horizontal="center" vertical="center" wrapText="1"/>
      <protection/>
    </xf>
    <xf numFmtId="0" fontId="10" fillId="0" borderId="159" xfId="22" applyNumberFormat="1" applyFont="1" applyFill="1" applyBorder="1" applyAlignment="1">
      <alignment horizontal="center"/>
      <protection/>
    </xf>
    <xf numFmtId="0" fontId="10" fillId="0" borderId="157" xfId="22" applyNumberFormat="1" applyFont="1" applyFill="1" applyBorder="1" applyAlignment="1">
      <alignment horizontal="center"/>
      <protection/>
    </xf>
    <xf numFmtId="0" fontId="10" fillId="0" borderId="160" xfId="22" applyNumberFormat="1" applyFont="1" applyFill="1" applyBorder="1" applyAlignment="1">
      <alignment horizontal="center"/>
      <protection/>
    </xf>
    <xf numFmtId="0" fontId="10" fillId="0" borderId="213" xfId="22" applyNumberFormat="1" applyFont="1" applyFill="1" applyBorder="1" applyAlignment="1">
      <alignment horizontal="center"/>
      <protection/>
    </xf>
    <xf numFmtId="0" fontId="10" fillId="0" borderId="43" xfId="22" applyNumberFormat="1" applyFont="1" applyFill="1" applyBorder="1" applyAlignment="1">
      <alignment horizontal="center"/>
      <protection/>
    </xf>
    <xf numFmtId="0" fontId="10" fillId="0" borderId="44" xfId="22" applyNumberFormat="1" applyFont="1" applyFill="1" applyBorder="1" applyAlignment="1">
      <alignment horizontal="center"/>
      <protection/>
    </xf>
    <xf numFmtId="0" fontId="10" fillId="3" borderId="69" xfId="22" applyFont="1" applyFill="1" applyBorder="1" applyAlignment="1">
      <alignment horizontal="left" vertical="center"/>
      <protection/>
    </xf>
    <xf numFmtId="0" fontId="10" fillId="3" borderId="190" xfId="22" applyFont="1" applyFill="1" applyBorder="1" applyAlignment="1">
      <alignment horizontal="left" vertical="center"/>
      <protection/>
    </xf>
    <xf numFmtId="0" fontId="10" fillId="3" borderId="280" xfId="22" applyFont="1" applyFill="1" applyBorder="1" applyAlignment="1">
      <alignment horizontal="left"/>
      <protection/>
    </xf>
    <xf numFmtId="0" fontId="10" fillId="3" borderId="157" xfId="22" applyFont="1" applyFill="1" applyBorder="1" applyAlignment="1">
      <alignment horizontal="left"/>
      <protection/>
    </xf>
    <xf numFmtId="0" fontId="10" fillId="3" borderId="158" xfId="22" applyFont="1" applyFill="1" applyBorder="1" applyAlignment="1">
      <alignment horizontal="left"/>
      <protection/>
    </xf>
    <xf numFmtId="0" fontId="10" fillId="3" borderId="42" xfId="22" applyFont="1" applyFill="1" applyBorder="1" applyAlignment="1">
      <alignment horizontal="left"/>
      <protection/>
    </xf>
    <xf numFmtId="0" fontId="10" fillId="3" borderId="43" xfId="22" applyFont="1" applyFill="1" applyBorder="1" applyAlignment="1">
      <alignment horizontal="left"/>
      <protection/>
    </xf>
    <xf numFmtId="0" fontId="10" fillId="3" borderId="212" xfId="22" applyFont="1" applyFill="1" applyBorder="1" applyAlignment="1">
      <alignment horizontal="left"/>
      <protection/>
    </xf>
    <xf numFmtId="0" fontId="8" fillId="4" borderId="281" xfId="25" applyFont="1" applyFill="1" applyBorder="1" applyAlignment="1">
      <alignment horizontal="center" vertical="center" wrapText="1"/>
      <protection/>
    </xf>
    <xf numFmtId="0" fontId="6" fillId="3" borderId="68" xfId="22" applyFont="1" applyFill="1" applyBorder="1" applyAlignment="1">
      <alignment horizontal="center"/>
      <protection/>
    </xf>
    <xf numFmtId="0" fontId="6" fillId="3" borderId="69" xfId="22" applyFont="1" applyFill="1" applyBorder="1" applyAlignment="1">
      <alignment horizontal="center"/>
      <protection/>
    </xf>
    <xf numFmtId="0" fontId="6" fillId="3" borderId="225" xfId="22" applyFont="1" applyFill="1" applyBorder="1" applyAlignment="1">
      <alignment horizontal="center"/>
      <protection/>
    </xf>
    <xf numFmtId="0" fontId="6" fillId="3" borderId="42" xfId="22" applyFont="1" applyFill="1" applyBorder="1" applyAlignment="1">
      <alignment horizontal="center"/>
      <protection/>
    </xf>
    <xf numFmtId="0" fontId="6" fillId="3" borderId="43" xfId="22" applyFont="1" applyFill="1" applyBorder="1" applyAlignment="1">
      <alignment horizontal="center"/>
      <protection/>
    </xf>
    <xf numFmtId="0" fontId="6" fillId="3" borderId="44" xfId="22" applyFont="1" applyFill="1" applyBorder="1" applyAlignment="1">
      <alignment horizontal="center"/>
      <protection/>
    </xf>
    <xf numFmtId="0" fontId="10" fillId="3" borderId="68" xfId="22" applyFont="1" applyFill="1" applyBorder="1" applyAlignment="1">
      <alignment horizontal="left" vertical="center"/>
      <protection/>
    </xf>
    <xf numFmtId="0" fontId="10" fillId="3" borderId="49" xfId="22" applyFont="1" applyFill="1" applyBorder="1" applyAlignment="1">
      <alignment horizontal="left" vertical="center"/>
      <protection/>
    </xf>
    <xf numFmtId="0" fontId="10" fillId="3" borderId="0" xfId="22" applyFont="1" applyFill="1" applyBorder="1" applyAlignment="1">
      <alignment horizontal="left" vertical="center"/>
      <protection/>
    </xf>
    <xf numFmtId="0" fontId="10" fillId="3" borderId="57" xfId="22" applyFont="1" applyFill="1" applyBorder="1" applyAlignment="1">
      <alignment horizontal="left" vertical="center"/>
      <protection/>
    </xf>
    <xf numFmtId="0" fontId="10" fillId="3" borderId="42" xfId="22" applyFont="1" applyFill="1" applyBorder="1" applyAlignment="1">
      <alignment horizontal="left" vertical="center"/>
      <protection/>
    </xf>
    <xf numFmtId="0" fontId="10" fillId="3" borderId="43" xfId="22" applyFont="1" applyFill="1" applyBorder="1" applyAlignment="1">
      <alignment horizontal="left" vertical="center"/>
      <protection/>
    </xf>
    <xf numFmtId="0" fontId="10" fillId="3" borderId="212" xfId="22" applyFont="1" applyFill="1" applyBorder="1" applyAlignment="1">
      <alignment horizontal="left" vertical="center"/>
      <protection/>
    </xf>
    <xf numFmtId="0" fontId="7" fillId="0" borderId="224" xfId="22" applyFont="1" applyFill="1" applyBorder="1" applyAlignment="1">
      <alignment horizontal="center" vertical="center"/>
      <protection/>
    </xf>
    <xf numFmtId="0" fontId="7" fillId="0" borderId="69" xfId="22" applyFont="1" applyFill="1" applyBorder="1" applyAlignment="1">
      <alignment horizontal="center" vertical="center"/>
      <protection/>
    </xf>
    <xf numFmtId="0" fontId="7" fillId="0" borderId="70" xfId="22" applyFont="1" applyFill="1" applyBorder="1" applyAlignment="1">
      <alignment horizontal="center" vertical="center"/>
      <protection/>
    </xf>
    <xf numFmtId="0" fontId="7" fillId="0" borderId="56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95" xfId="22" applyFont="1" applyFill="1" applyBorder="1" applyAlignment="1">
      <alignment horizontal="center" vertical="center"/>
      <protection/>
    </xf>
    <xf numFmtId="0" fontId="7" fillId="0" borderId="213" xfId="22" applyFont="1" applyFill="1" applyBorder="1" applyAlignment="1">
      <alignment horizontal="center" vertical="center"/>
      <protection/>
    </xf>
    <xf numFmtId="0" fontId="7" fillId="0" borderId="43" xfId="22" applyFont="1" applyFill="1" applyBorder="1" applyAlignment="1">
      <alignment horizontal="center" vertical="center"/>
      <protection/>
    </xf>
    <xf numFmtId="0" fontId="7" fillId="0" borderId="98" xfId="22" applyFont="1" applyFill="1" applyBorder="1" applyAlignment="1">
      <alignment horizontal="center" vertical="center"/>
      <protection/>
    </xf>
    <xf numFmtId="0" fontId="6" fillId="3" borderId="48" xfId="22" applyFont="1" applyFill="1" applyBorder="1" applyAlignment="1">
      <alignment horizontal="center"/>
      <protection/>
    </xf>
    <xf numFmtId="0" fontId="6" fillId="3" borderId="98" xfId="22" applyFont="1" applyFill="1" applyBorder="1" applyAlignment="1">
      <alignment horizontal="center"/>
      <protection/>
    </xf>
    <xf numFmtId="14" fontId="10" fillId="0" borderId="2" xfId="22" applyNumberFormat="1" applyFont="1" applyFill="1" applyBorder="1" applyAlignment="1">
      <alignment horizontal="center" vertical="center"/>
      <protection/>
    </xf>
    <xf numFmtId="14" fontId="10" fillId="0" borderId="3" xfId="22" applyNumberFormat="1" applyFont="1" applyFill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7" fillId="0" borderId="44" xfId="22" applyFont="1" applyFill="1" applyBorder="1" applyAlignment="1">
      <alignment horizontal="center" vertical="center"/>
      <protection/>
    </xf>
    <xf numFmtId="0" fontId="6" fillId="7" borderId="43" xfId="22" applyFont="1" applyFill="1" applyBorder="1" applyAlignment="1">
      <alignment horizontal="center" vertical="center"/>
      <protection/>
    </xf>
    <xf numFmtId="0" fontId="5" fillId="0" borderId="122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 wrapText="1"/>
      <protection/>
    </xf>
    <xf numFmtId="0" fontId="10" fillId="0" borderId="224" xfId="22" applyNumberFormat="1" applyFont="1" applyFill="1" applyBorder="1" applyAlignment="1">
      <alignment horizontal="center"/>
      <protection/>
    </xf>
    <xf numFmtId="0" fontId="10" fillId="0" borderId="69" xfId="22" applyNumberFormat="1" applyFont="1" applyFill="1" applyBorder="1" applyAlignment="1">
      <alignment horizontal="center"/>
      <protection/>
    </xf>
    <xf numFmtId="0" fontId="10" fillId="0" borderId="70" xfId="22" applyNumberFormat="1" applyFont="1" applyFill="1" applyBorder="1" applyAlignment="1">
      <alignment horizontal="center"/>
      <protection/>
    </xf>
    <xf numFmtId="0" fontId="10" fillId="0" borderId="193" xfId="22" applyNumberFormat="1" applyFont="1" applyFill="1" applyBorder="1" applyAlignment="1">
      <alignment horizontal="center"/>
      <protection/>
    </xf>
    <xf numFmtId="0" fontId="10" fillId="0" borderId="98" xfId="22" applyNumberFormat="1" applyFont="1" applyFill="1" applyBorder="1" applyAlignment="1">
      <alignment horizontal="center"/>
      <protection/>
    </xf>
    <xf numFmtId="0" fontId="10" fillId="3" borderId="223" xfId="22" applyFont="1" applyFill="1" applyBorder="1" applyAlignment="1">
      <alignment horizontal="left"/>
      <protection/>
    </xf>
    <xf numFmtId="0" fontId="10" fillId="3" borderId="69" xfId="22" applyFont="1" applyFill="1" applyBorder="1" applyAlignment="1">
      <alignment horizontal="left"/>
      <protection/>
    </xf>
    <xf numFmtId="0" fontId="10" fillId="3" borderId="282" xfId="22" applyFont="1" applyFill="1" applyBorder="1" applyAlignment="1">
      <alignment horizontal="left"/>
      <protection/>
    </xf>
    <xf numFmtId="0" fontId="10" fillId="3" borderId="68" xfId="22" applyFont="1" applyFill="1" applyBorder="1" applyAlignment="1">
      <alignment horizontal="left"/>
      <protection/>
    </xf>
    <xf numFmtId="0" fontId="10" fillId="3" borderId="190" xfId="22" applyFont="1" applyFill="1" applyBorder="1" applyAlignment="1">
      <alignment horizontal="left"/>
      <protection/>
    </xf>
    <xf numFmtId="0" fontId="10" fillId="0" borderId="225" xfId="22" applyNumberFormat="1" applyFont="1" applyFill="1" applyBorder="1" applyAlignment="1">
      <alignment horizontal="center"/>
      <protection/>
    </xf>
    <xf numFmtId="0" fontId="10" fillId="3" borderId="48" xfId="22" applyFont="1" applyFill="1" applyBorder="1" applyAlignment="1">
      <alignment horizontal="left"/>
      <protection/>
    </xf>
    <xf numFmtId="0" fontId="23" fillId="3" borderId="42" xfId="25" applyFont="1" applyFill="1" applyBorder="1" applyAlignment="1">
      <alignment horizontal="center" vertical="top" wrapText="1"/>
      <protection/>
    </xf>
    <xf numFmtId="0" fontId="23" fillId="3" borderId="43" xfId="25" applyFont="1" applyFill="1" applyBorder="1" applyAlignment="1">
      <alignment horizontal="center" vertical="top" wrapText="1"/>
      <protection/>
    </xf>
    <xf numFmtId="0" fontId="23" fillId="3" borderId="98" xfId="25" applyFont="1" applyFill="1" applyBorder="1" applyAlignment="1">
      <alignment horizontal="center" vertical="top" wrapText="1"/>
      <protection/>
    </xf>
    <xf numFmtId="0" fontId="23" fillId="3" borderId="213" xfId="25" applyFont="1" applyFill="1" applyBorder="1" applyAlignment="1">
      <alignment horizontal="center" vertical="center" wrapText="1"/>
      <protection/>
    </xf>
    <xf numFmtId="0" fontId="12" fillId="3" borderId="68" xfId="25" applyFont="1" applyFill="1" applyBorder="1" applyAlignment="1">
      <alignment horizontal="center" vertical="center" wrapText="1"/>
      <protection/>
    </xf>
    <xf numFmtId="0" fontId="12" fillId="3" borderId="69" xfId="25" applyFont="1" applyFill="1" applyBorder="1" applyAlignment="1">
      <alignment horizontal="center" vertical="center" wrapText="1"/>
      <protection/>
    </xf>
    <xf numFmtId="0" fontId="12" fillId="3" borderId="70" xfId="2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13" fillId="3" borderId="52" xfId="0" applyNumberFormat="1" applyFont="1" applyFill="1" applyBorder="1" applyAlignment="1">
      <alignment horizontal="center" vertical="center"/>
    </xf>
    <xf numFmtId="49" fontId="13" fillId="3" borderId="61" xfId="0" applyNumberFormat="1" applyFont="1" applyFill="1" applyBorder="1" applyAlignment="1">
      <alignment horizontal="center" vertical="center"/>
    </xf>
    <xf numFmtId="49" fontId="13" fillId="3" borderId="283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/>
    </xf>
    <xf numFmtId="49" fontId="13" fillId="3" borderId="284" xfId="0" applyNumberFormat="1" applyFont="1" applyFill="1" applyBorder="1" applyAlignment="1">
      <alignment horizontal="center" vertical="center"/>
    </xf>
    <xf numFmtId="49" fontId="13" fillId="3" borderId="60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59" xfId="0" applyNumberFormat="1" applyFont="1" applyFill="1" applyBorder="1" applyAlignment="1">
      <alignment horizontal="center" vertical="center"/>
    </xf>
    <xf numFmtId="0" fontId="13" fillId="3" borderId="88" xfId="0" applyFont="1" applyFill="1" applyBorder="1" applyAlignment="1">
      <alignment horizontal="left" vertical="center" wrapText="1"/>
    </xf>
    <xf numFmtId="0" fontId="13" fillId="3" borderId="86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49" fontId="10" fillId="3" borderId="85" xfId="0" applyNumberFormat="1" applyFont="1" applyFill="1" applyBorder="1" applyAlignment="1">
      <alignment horizontal="center" vertical="center"/>
    </xf>
    <xf numFmtId="49" fontId="10" fillId="3" borderId="87" xfId="0" applyNumberFormat="1" applyFont="1" applyFill="1" applyBorder="1" applyAlignment="1">
      <alignment horizontal="center" vertical="center"/>
    </xf>
    <xf numFmtId="49" fontId="10" fillId="3" borderId="283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8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5" xfId="0" applyBorder="1" applyAlignment="1">
      <alignment horizontal="center" vertical="center"/>
    </xf>
    <xf numFmtId="0" fontId="0" fillId="3" borderId="51" xfId="0" applyFill="1" applyBorder="1" applyAlignment="1">
      <alignment horizontal="center"/>
    </xf>
    <xf numFmtId="0" fontId="0" fillId="3" borderId="286" xfId="0" applyFill="1" applyBorder="1" applyAlignment="1">
      <alignment horizontal="center"/>
    </xf>
    <xf numFmtId="0" fontId="0" fillId="0" borderId="287" xfId="0" applyBorder="1" applyAlignment="1">
      <alignment horizontal="center" vertical="center"/>
    </xf>
    <xf numFmtId="0" fontId="10" fillId="0" borderId="186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2" fillId="3" borderId="186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5" fillId="0" borderId="18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4" borderId="139" xfId="0" applyFont="1" applyFill="1" applyBorder="1" applyAlignment="1">
      <alignment horizontal="left"/>
    </xf>
    <xf numFmtId="0" fontId="10" fillId="4" borderId="79" xfId="0" applyFont="1" applyFill="1" applyBorder="1" applyAlignment="1">
      <alignment horizontal="left"/>
    </xf>
    <xf numFmtId="0" fontId="10" fillId="4" borderId="141" xfId="0" applyFont="1" applyFill="1" applyBorder="1" applyAlignment="1">
      <alignment horizontal="left"/>
    </xf>
    <xf numFmtId="0" fontId="10" fillId="0" borderId="139" xfId="0" applyFont="1" applyBorder="1" applyAlignment="1">
      <alignment horizontal="left"/>
    </xf>
    <xf numFmtId="0" fontId="10" fillId="0" borderId="79" xfId="0" applyFont="1" applyBorder="1" applyAlignment="1">
      <alignment horizontal="left"/>
    </xf>
    <xf numFmtId="0" fontId="10" fillId="0" borderId="141" xfId="0" applyFont="1" applyBorder="1" applyAlignment="1">
      <alignment horizontal="left"/>
    </xf>
    <xf numFmtId="0" fontId="10" fillId="4" borderId="230" xfId="0" applyFont="1" applyFill="1" applyBorder="1" applyAlignment="1">
      <alignment horizontal="left"/>
    </xf>
    <xf numFmtId="0" fontId="10" fillId="4" borderId="91" xfId="0" applyFont="1" applyFill="1" applyBorder="1" applyAlignment="1">
      <alignment horizontal="left"/>
    </xf>
    <xf numFmtId="0" fontId="10" fillId="4" borderId="231" xfId="0" applyFont="1" applyFill="1" applyBorder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2" xfId="0" applyFont="1" applyBorder="1" applyAlignment="1">
      <alignment horizontal="left" vertical="center" wrapText="1"/>
    </xf>
    <xf numFmtId="0" fontId="10" fillId="0" borderId="153" xfId="0" applyFont="1" applyBorder="1" applyAlignment="1">
      <alignment horizontal="left" vertical="center" wrapText="1"/>
    </xf>
    <xf numFmtId="0" fontId="10" fillId="0" borderId="154" xfId="0" applyFont="1" applyBorder="1" applyAlignment="1">
      <alignment horizontal="left" vertical="center" wrapText="1"/>
    </xf>
    <xf numFmtId="0" fontId="10" fillId="0" borderId="207" xfId="0" applyFont="1" applyBorder="1" applyAlignment="1">
      <alignment horizontal="left"/>
    </xf>
    <xf numFmtId="0" fontId="10" fillId="0" borderId="208" xfId="0" applyFont="1" applyBorder="1" applyAlignment="1">
      <alignment horizontal="left"/>
    </xf>
    <xf numFmtId="0" fontId="10" fillId="0" borderId="219" xfId="0" applyFont="1" applyBorder="1" applyAlignment="1">
      <alignment horizontal="left"/>
    </xf>
    <xf numFmtId="0" fontId="10" fillId="4" borderId="288" xfId="0" applyFont="1" applyFill="1" applyBorder="1" applyAlignment="1">
      <alignment horizontal="left"/>
    </xf>
    <xf numFmtId="0" fontId="10" fillId="4" borderId="276" xfId="0" applyFont="1" applyFill="1" applyBorder="1" applyAlignment="1">
      <alignment horizontal="left"/>
    </xf>
    <xf numFmtId="0" fontId="10" fillId="4" borderId="289" xfId="0" applyFont="1" applyFill="1" applyBorder="1" applyAlignment="1">
      <alignment horizontal="left"/>
    </xf>
    <xf numFmtId="0" fontId="10" fillId="0" borderId="254" xfId="0" applyFont="1" applyBorder="1" applyAlignment="1">
      <alignment horizontal="left"/>
    </xf>
    <xf numFmtId="0" fontId="10" fillId="0" borderId="252" xfId="0" applyFont="1" applyBorder="1" applyAlignment="1">
      <alignment horizontal="left"/>
    </xf>
    <xf numFmtId="0" fontId="10" fillId="0" borderId="255" xfId="0" applyFont="1" applyBorder="1" applyAlignment="1">
      <alignment horizontal="left"/>
    </xf>
    <xf numFmtId="0" fontId="10" fillId="4" borderId="164" xfId="0" applyFont="1" applyFill="1" applyBorder="1" applyAlignment="1">
      <alignment horizontal="left"/>
    </xf>
    <xf numFmtId="0" fontId="10" fillId="4" borderId="165" xfId="0" applyFont="1" applyFill="1" applyBorder="1" applyAlignment="1">
      <alignment horizontal="left"/>
    </xf>
    <xf numFmtId="0" fontId="10" fillId="4" borderId="167" xfId="0" applyFont="1" applyFill="1" applyBorder="1" applyAlignment="1">
      <alignment horizontal="left"/>
    </xf>
    <xf numFmtId="0" fontId="10" fillId="0" borderId="241" xfId="0" applyFont="1" applyBorder="1" applyAlignment="1">
      <alignment horizontal="left"/>
    </xf>
    <xf numFmtId="0" fontId="10" fillId="0" borderId="239" xfId="0" applyFont="1" applyBorder="1" applyAlignment="1">
      <alignment horizontal="left"/>
    </xf>
    <xf numFmtId="0" fontId="10" fillId="0" borderId="242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0" fillId="4" borderId="135" xfId="0" applyFont="1" applyFill="1" applyBorder="1" applyAlignment="1">
      <alignment horizontal="left"/>
    </xf>
    <xf numFmtId="0" fontId="10" fillId="4" borderId="136" xfId="0" applyFont="1" applyFill="1" applyBorder="1" applyAlignment="1">
      <alignment horizontal="left"/>
    </xf>
    <xf numFmtId="0" fontId="10" fillId="4" borderId="235" xfId="0" applyFont="1" applyFill="1" applyBorder="1" applyAlignment="1">
      <alignment horizontal="left"/>
    </xf>
    <xf numFmtId="0" fontId="10" fillId="0" borderId="230" xfId="0" applyFont="1" applyBorder="1" applyAlignment="1">
      <alignment horizontal="left"/>
    </xf>
    <xf numFmtId="0" fontId="10" fillId="0" borderId="91" xfId="0" applyFont="1" applyBorder="1" applyAlignment="1">
      <alignment horizontal="left"/>
    </xf>
    <xf numFmtId="0" fontId="10" fillId="0" borderId="231" xfId="0" applyFont="1" applyBorder="1" applyAlignment="1">
      <alignment horizontal="left"/>
    </xf>
    <xf numFmtId="0" fontId="10" fillId="4" borderId="155" xfId="0" applyFont="1" applyFill="1" applyBorder="1" applyAlignment="1">
      <alignment horizontal="left"/>
    </xf>
    <xf numFmtId="0" fontId="10" fillId="4" borderId="149" xfId="0" applyFont="1" applyFill="1" applyBorder="1" applyAlignment="1">
      <alignment horizontal="left"/>
    </xf>
    <xf numFmtId="0" fontId="10" fillId="4" borderId="244" xfId="0" applyFont="1" applyFill="1" applyBorder="1" applyAlignment="1">
      <alignment horizontal="left"/>
    </xf>
    <xf numFmtId="0" fontId="10" fillId="0" borderId="245" xfId="0" applyFont="1" applyBorder="1" applyAlignment="1">
      <alignment horizontal="left" vertical="center"/>
    </xf>
    <xf numFmtId="0" fontId="10" fillId="0" borderId="114" xfId="0" applyFont="1" applyBorder="1" applyAlignment="1">
      <alignment horizontal="left" vertical="center"/>
    </xf>
    <xf numFmtId="0" fontId="10" fillId="0" borderId="115" xfId="0" applyFont="1" applyBorder="1" applyAlignment="1">
      <alignment horizontal="left" vertical="center"/>
    </xf>
    <xf numFmtId="0" fontId="10" fillId="4" borderId="162" xfId="0" applyFont="1" applyFill="1" applyBorder="1" applyAlignment="1">
      <alignment horizontal="left"/>
    </xf>
    <xf numFmtId="0" fontId="10" fillId="4" borderId="96" xfId="0" applyFont="1" applyFill="1" applyBorder="1" applyAlignment="1">
      <alignment horizontal="left"/>
    </xf>
    <xf numFmtId="0" fontId="10" fillId="4" borderId="290" xfId="0" applyFont="1" applyFill="1" applyBorder="1" applyAlignment="1">
      <alignment horizontal="left"/>
    </xf>
    <xf numFmtId="0" fontId="10" fillId="0" borderId="169" xfId="0" applyFont="1" applyBorder="1" applyAlignment="1">
      <alignment horizontal="left"/>
    </xf>
    <xf numFmtId="0" fontId="10" fillId="0" borderId="170" xfId="0" applyFont="1" applyBorder="1" applyAlignment="1">
      <alignment horizontal="left"/>
    </xf>
    <xf numFmtId="0" fontId="10" fillId="0" borderId="237" xfId="0" applyFont="1" applyBorder="1" applyAlignment="1">
      <alignment horizontal="left"/>
    </xf>
    <xf numFmtId="0" fontId="0" fillId="0" borderId="29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3" fillId="3" borderId="50" xfId="0" applyFont="1" applyFill="1" applyBorder="1" applyAlignment="1">
      <alignment horizontal="left" vertical="center" wrapText="1"/>
    </xf>
    <xf numFmtId="0" fontId="13" fillId="3" borderId="51" xfId="0" applyFont="1" applyFill="1" applyBorder="1" applyAlignment="1">
      <alignment horizontal="left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0" fillId="3" borderId="133" xfId="0" applyFont="1" applyFill="1" applyBorder="1" applyAlignment="1">
      <alignment horizontal="center"/>
    </xf>
    <xf numFmtId="0" fontId="10" fillId="3" borderId="134" xfId="0" applyFont="1" applyFill="1" applyBorder="1" applyAlignment="1">
      <alignment horizontal="center"/>
    </xf>
    <xf numFmtId="164" fontId="15" fillId="0" borderId="186" xfId="0" applyNumberFormat="1" applyFont="1" applyBorder="1" applyAlignment="1">
      <alignment horizontal="center" vertical="center" wrapText="1"/>
    </xf>
    <xf numFmtId="164" fontId="15" fillId="0" borderId="47" xfId="0" applyNumberFormat="1" applyFont="1" applyBorder="1" applyAlignment="1">
      <alignment horizontal="center" vertical="center" wrapText="1"/>
    </xf>
    <xf numFmtId="2" fontId="10" fillId="0" borderId="292" xfId="0" applyNumberFormat="1" applyFont="1" applyBorder="1" applyAlignment="1">
      <alignment horizontal="center"/>
    </xf>
    <xf numFmtId="2" fontId="10" fillId="0" borderId="293" xfId="0" applyNumberFormat="1" applyFont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 wrapText="1"/>
    </xf>
    <xf numFmtId="0" fontId="12" fillId="3" borderId="98" xfId="0" applyFont="1" applyFill="1" applyBorder="1" applyAlignment="1">
      <alignment horizontal="center" wrapText="1"/>
    </xf>
    <xf numFmtId="0" fontId="12" fillId="3" borderId="294" xfId="0" applyFont="1" applyFill="1" applyBorder="1" applyAlignment="1">
      <alignment horizontal="center" vertical="center"/>
    </xf>
    <xf numFmtId="0" fontId="12" fillId="3" borderId="94" xfId="0" applyFont="1" applyFill="1" applyBorder="1" applyAlignment="1">
      <alignment horizontal="center" vertical="center"/>
    </xf>
    <xf numFmtId="0" fontId="12" fillId="3" borderId="295" xfId="0" applyFont="1" applyFill="1" applyBorder="1" applyAlignment="1">
      <alignment horizontal="center" vertical="center"/>
    </xf>
    <xf numFmtId="0" fontId="12" fillId="3" borderId="296" xfId="0" applyFont="1" applyFill="1" applyBorder="1" applyAlignment="1">
      <alignment horizontal="center" vertical="center"/>
    </xf>
    <xf numFmtId="0" fontId="12" fillId="3" borderId="98" xfId="0" applyFont="1" applyFill="1" applyBorder="1" applyAlignment="1">
      <alignment horizontal="center" vertical="center"/>
    </xf>
    <xf numFmtId="0" fontId="12" fillId="3" borderId="297" xfId="0" applyFont="1" applyFill="1" applyBorder="1" applyAlignment="1">
      <alignment horizontal="center" vertical="center"/>
    </xf>
    <xf numFmtId="0" fontId="12" fillId="3" borderId="298" xfId="0" applyFont="1" applyFill="1" applyBorder="1" applyAlignment="1">
      <alignment horizontal="center" vertical="center" wrapText="1"/>
    </xf>
    <xf numFmtId="0" fontId="12" fillId="3" borderId="261" xfId="0" applyFont="1" applyFill="1" applyBorder="1" applyAlignment="1">
      <alignment horizontal="center" vertical="center" wrapText="1"/>
    </xf>
    <xf numFmtId="0" fontId="12" fillId="3" borderId="299" xfId="0" applyFont="1" applyFill="1" applyBorder="1" applyAlignment="1">
      <alignment horizontal="center" vertical="center" wrapText="1"/>
    </xf>
    <xf numFmtId="0" fontId="12" fillId="3" borderId="300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94" xfId="0" applyFont="1" applyFill="1" applyBorder="1" applyAlignment="1">
      <alignment horizontal="center" vertical="center" wrapText="1"/>
    </xf>
    <xf numFmtId="0" fontId="12" fillId="3" borderId="298" xfId="0" applyFont="1" applyFill="1" applyBorder="1" applyAlignment="1">
      <alignment horizontal="center" vertical="center"/>
    </xf>
    <xf numFmtId="0" fontId="12" fillId="3" borderId="261" xfId="0" applyFont="1" applyFill="1" applyBorder="1" applyAlignment="1">
      <alignment horizontal="center" vertical="center"/>
    </xf>
    <xf numFmtId="0" fontId="12" fillId="3" borderId="299" xfId="0" applyFont="1" applyFill="1" applyBorder="1" applyAlignment="1">
      <alignment horizontal="center" vertical="center"/>
    </xf>
    <xf numFmtId="0" fontId="0" fillId="0" borderId="301" xfId="0" applyBorder="1" applyAlignment="1">
      <alignment horizontal="center" vertical="center"/>
    </xf>
    <xf numFmtId="0" fontId="12" fillId="3" borderId="18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0" fillId="0" borderId="134" xfId="0" applyFont="1" applyBorder="1" applyAlignment="1">
      <alignment horizontal="center"/>
    </xf>
    <xf numFmtId="0" fontId="10" fillId="0" borderId="187" xfId="0" applyFont="1" applyBorder="1" applyAlignment="1">
      <alignment horizontal="center"/>
    </xf>
    <xf numFmtId="2" fontId="10" fillId="0" borderId="302" xfId="0" applyNumberFormat="1" applyFont="1" applyBorder="1" applyAlignment="1">
      <alignment horizontal="center"/>
    </xf>
    <xf numFmtId="0" fontId="33" fillId="0" borderId="186" xfId="0" applyFont="1" applyBorder="1" applyAlignment="1">
      <alignment horizontal="center" wrapText="1"/>
    </xf>
    <xf numFmtId="2" fontId="10" fillId="0" borderId="292" xfId="0" applyNumberFormat="1" applyFont="1" applyBorder="1" applyAlignment="1">
      <alignment horizontal="center" vertical="center"/>
    </xf>
    <xf numFmtId="2" fontId="10" fillId="0" borderId="293" xfId="0" applyNumberFormat="1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2" fontId="10" fillId="0" borderId="302" xfId="0" applyNumberFormat="1" applyFont="1" applyBorder="1" applyAlignment="1">
      <alignment horizontal="center" vertical="center"/>
    </xf>
    <xf numFmtId="2" fontId="10" fillId="0" borderId="303" xfId="0" applyNumberFormat="1" applyFont="1" applyBorder="1" applyAlignment="1">
      <alignment horizontal="center"/>
    </xf>
    <xf numFmtId="0" fontId="10" fillId="0" borderId="304" xfId="0" applyFont="1" applyBorder="1" applyAlignment="1">
      <alignment horizontal="center"/>
    </xf>
    <xf numFmtId="0" fontId="10" fillId="0" borderId="305" xfId="0" applyFont="1" applyBorder="1" applyAlignment="1">
      <alignment horizontal="center"/>
    </xf>
    <xf numFmtId="0" fontId="10" fillId="0" borderId="306" xfId="0" applyFont="1" applyBorder="1" applyAlignment="1">
      <alignment horizontal="center"/>
    </xf>
    <xf numFmtId="2" fontId="10" fillId="0" borderId="307" xfId="0" applyNumberFormat="1" applyFont="1" applyBorder="1" applyAlignment="1">
      <alignment horizontal="center"/>
    </xf>
    <xf numFmtId="0" fontId="10" fillId="0" borderId="142" xfId="0" applyFont="1" applyBorder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14" fontId="10" fillId="0" borderId="207" xfId="0" applyNumberFormat="1" applyFont="1" applyBorder="1" applyAlignment="1">
      <alignment horizontal="center" vertical="center"/>
    </xf>
    <xf numFmtId="14" fontId="10" fillId="0" borderId="208" xfId="0" applyNumberFormat="1" applyFont="1" applyBorder="1" applyAlignment="1">
      <alignment horizontal="center" vertical="center"/>
    </xf>
    <xf numFmtId="14" fontId="10" fillId="0" borderId="20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46" xfId="0" applyFont="1" applyBorder="1" applyAlignment="1">
      <alignment horizontal="center"/>
    </xf>
    <xf numFmtId="0" fontId="10" fillId="0" borderId="144" xfId="0" applyFont="1" applyBorder="1" applyAlignment="1">
      <alignment horizontal="center"/>
    </xf>
    <xf numFmtId="0" fontId="10" fillId="0" borderId="147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08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301" xfId="0" applyFont="1" applyFill="1" applyBorder="1" applyAlignment="1">
      <alignment horizontal="left" vertical="center" wrapText="1"/>
    </xf>
    <xf numFmtId="0" fontId="0" fillId="0" borderId="309" xfId="0" applyBorder="1" applyAlignment="1">
      <alignment horizontal="center" vertical="center"/>
    </xf>
    <xf numFmtId="0" fontId="0" fillId="0" borderId="310" xfId="0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0" fillId="0" borderId="311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49" fontId="10" fillId="3" borderId="312" xfId="0" applyNumberFormat="1" applyFont="1" applyFill="1" applyBorder="1" applyAlignment="1">
      <alignment horizontal="center" vertical="center"/>
    </xf>
    <xf numFmtId="49" fontId="10" fillId="3" borderId="265" xfId="0" applyNumberFormat="1" applyFont="1" applyFill="1" applyBorder="1" applyAlignment="1">
      <alignment horizontal="center" vertical="center"/>
    </xf>
    <xf numFmtId="0" fontId="13" fillId="3" borderId="313" xfId="0" applyFont="1" applyFill="1" applyBorder="1" applyAlignment="1">
      <alignment horizontal="left" vertical="center" wrapText="1"/>
    </xf>
    <xf numFmtId="0" fontId="12" fillId="3" borderId="294" xfId="0" applyFont="1" applyFill="1" applyBorder="1" applyAlignment="1">
      <alignment horizontal="center"/>
    </xf>
    <xf numFmtId="0" fontId="12" fillId="3" borderId="94" xfId="0" applyFont="1" applyFill="1" applyBorder="1" applyAlignment="1">
      <alignment horizontal="center"/>
    </xf>
    <xf numFmtId="0" fontId="12" fillId="3" borderId="295" xfId="0" applyFont="1" applyFill="1" applyBorder="1" applyAlignment="1">
      <alignment horizontal="center"/>
    </xf>
    <xf numFmtId="0" fontId="12" fillId="3" borderId="296" xfId="0" applyFont="1" applyFill="1" applyBorder="1" applyAlignment="1">
      <alignment horizontal="center"/>
    </xf>
    <xf numFmtId="0" fontId="12" fillId="3" borderId="98" xfId="0" applyFont="1" applyFill="1" applyBorder="1" applyAlignment="1">
      <alignment horizontal="center"/>
    </xf>
    <xf numFmtId="0" fontId="12" fillId="3" borderId="297" xfId="0" applyFont="1" applyFill="1" applyBorder="1" applyAlignment="1">
      <alignment horizontal="center"/>
    </xf>
    <xf numFmtId="0" fontId="12" fillId="3" borderId="295" xfId="0" applyFont="1" applyFill="1" applyBorder="1" applyAlignment="1">
      <alignment horizontal="center" wrapText="1"/>
    </xf>
    <xf numFmtId="0" fontId="12" fillId="3" borderId="297" xfId="0" applyFont="1" applyFill="1" applyBorder="1" applyAlignment="1">
      <alignment horizontal="center" wrapText="1"/>
    </xf>
    <xf numFmtId="0" fontId="12" fillId="3" borderId="314" xfId="0" applyFont="1" applyFill="1" applyBorder="1" applyAlignment="1">
      <alignment horizontal="center"/>
    </xf>
    <xf numFmtId="0" fontId="12" fillId="3" borderId="315" xfId="0" applyFont="1" applyFill="1" applyBorder="1" applyAlignment="1">
      <alignment horizontal="center"/>
    </xf>
    <xf numFmtId="0" fontId="12" fillId="3" borderId="316" xfId="0" applyFont="1" applyFill="1" applyBorder="1" applyAlignment="1">
      <alignment horizontal="center"/>
    </xf>
    <xf numFmtId="0" fontId="12" fillId="3" borderId="317" xfId="0" applyFont="1" applyFill="1" applyBorder="1" applyAlignment="1">
      <alignment horizontal="center" wrapText="1"/>
    </xf>
    <xf numFmtId="0" fontId="12" fillId="3" borderId="318" xfId="0" applyFont="1" applyFill="1" applyBorder="1" applyAlignment="1">
      <alignment horizontal="center" wrapText="1"/>
    </xf>
    <xf numFmtId="0" fontId="30" fillId="3" borderId="32" xfId="0" applyFont="1" applyFill="1" applyBorder="1" applyAlignment="1">
      <alignment horizontal="center" wrapText="1"/>
    </xf>
    <xf numFmtId="0" fontId="30" fillId="3" borderId="33" xfId="0" applyFont="1" applyFill="1" applyBorder="1" applyAlignment="1">
      <alignment horizontal="center" wrapText="1"/>
    </xf>
    <xf numFmtId="0" fontId="0" fillId="0" borderId="51" xfId="0" applyBorder="1" applyAlignment="1">
      <alignment horizontal="center" vertical="center"/>
    </xf>
    <xf numFmtId="0" fontId="10" fillId="0" borderId="186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319" xfId="0" applyFont="1" applyFill="1" applyBorder="1" applyAlignment="1">
      <alignment horizontal="center"/>
    </xf>
    <xf numFmtId="14" fontId="10" fillId="0" borderId="305" xfId="0" applyNumberFormat="1" applyFont="1" applyFill="1" applyBorder="1" applyAlignment="1">
      <alignment horizontal="center"/>
    </xf>
    <xf numFmtId="0" fontId="10" fillId="0" borderId="305" xfId="0" applyFont="1" applyFill="1" applyBorder="1" applyAlignment="1">
      <alignment horizontal="center"/>
    </xf>
    <xf numFmtId="0" fontId="10" fillId="0" borderId="306" xfId="0" applyFont="1" applyFill="1" applyBorder="1" applyAlignment="1">
      <alignment horizontal="center"/>
    </xf>
    <xf numFmtId="0" fontId="10" fillId="0" borderId="134" xfId="0" applyFont="1" applyFill="1" applyBorder="1" applyAlignment="1">
      <alignment horizontal="center"/>
    </xf>
    <xf numFmtId="0" fontId="10" fillId="0" borderId="14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10" fillId="0" borderId="241" xfId="0" applyNumberFormat="1" applyFont="1" applyFill="1" applyBorder="1" applyAlignment="1">
      <alignment horizontal="left"/>
    </xf>
    <xf numFmtId="49" fontId="10" fillId="0" borderId="239" xfId="0" applyNumberFormat="1" applyFont="1" applyFill="1" applyBorder="1" applyAlignment="1">
      <alignment horizontal="left"/>
    </xf>
    <xf numFmtId="49" fontId="10" fillId="0" borderId="242" xfId="0" applyNumberFormat="1" applyFont="1" applyFill="1" applyBorder="1" applyAlignment="1">
      <alignment horizontal="left"/>
    </xf>
    <xf numFmtId="0" fontId="6" fillId="3" borderId="257" xfId="0" applyFont="1" applyFill="1" applyBorder="1" applyAlignment="1">
      <alignment horizontal="center"/>
    </xf>
    <xf numFmtId="0" fontId="6" fillId="3" borderId="267" xfId="0" applyFont="1" applyFill="1" applyBorder="1" applyAlignment="1">
      <alignment horizontal="center"/>
    </xf>
    <xf numFmtId="0" fontId="12" fillId="3" borderId="257" xfId="0" applyFont="1" applyFill="1" applyBorder="1" applyAlignment="1">
      <alignment horizontal="center" textRotation="90" wrapText="1"/>
    </xf>
    <xf numFmtId="0" fontId="12" fillId="3" borderId="73" xfId="0" applyFont="1" applyFill="1" applyBorder="1" applyAlignment="1">
      <alignment horizontal="center" textRotation="90" wrapText="1"/>
    </xf>
    <xf numFmtId="0" fontId="12" fillId="3" borderId="74" xfId="0" applyFont="1" applyFill="1" applyBorder="1" applyAlignment="1">
      <alignment horizontal="center" textRotation="90" wrapText="1"/>
    </xf>
    <xf numFmtId="0" fontId="12" fillId="3" borderId="72" xfId="0" applyFont="1" applyFill="1" applyBorder="1" applyAlignment="1">
      <alignment horizontal="right" textRotation="90" wrapText="1"/>
    </xf>
    <xf numFmtId="0" fontId="12" fillId="3" borderId="73" xfId="0" applyFont="1" applyFill="1" applyBorder="1" applyAlignment="1">
      <alignment horizontal="right" textRotation="90" wrapText="1"/>
    </xf>
    <xf numFmtId="0" fontId="14" fillId="3" borderId="73" xfId="0" applyFont="1" applyFill="1" applyBorder="1" applyAlignment="1">
      <alignment horizontal="left" textRotation="90" wrapText="1"/>
    </xf>
    <xf numFmtId="0" fontId="14" fillId="3" borderId="74" xfId="0" applyFont="1" applyFill="1" applyBorder="1" applyAlignment="1">
      <alignment horizontal="left" textRotation="90" wrapText="1"/>
    </xf>
    <xf numFmtId="0" fontId="12" fillId="3" borderId="72" xfId="0" applyFont="1" applyFill="1" applyBorder="1" applyAlignment="1">
      <alignment horizontal="center" textRotation="90" wrapText="1"/>
    </xf>
    <xf numFmtId="0" fontId="23" fillId="3" borderId="72" xfId="0" applyFont="1" applyFill="1" applyBorder="1" applyAlignment="1">
      <alignment horizontal="center" textRotation="90" wrapText="1"/>
    </xf>
    <xf numFmtId="0" fontId="23" fillId="3" borderId="74" xfId="0" applyFont="1" applyFill="1" applyBorder="1" applyAlignment="1">
      <alignment horizontal="center" textRotation="90" wrapText="1"/>
    </xf>
    <xf numFmtId="0" fontId="12" fillId="3" borderId="267" xfId="0" applyFont="1" applyFill="1" applyBorder="1" applyAlignment="1">
      <alignment horizontal="center" textRotation="90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3" borderId="124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3" borderId="125" xfId="0" applyFont="1" applyFill="1" applyBorder="1" applyAlignment="1">
      <alignment horizontal="center"/>
    </xf>
    <xf numFmtId="0" fontId="10" fillId="0" borderId="320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10" fillId="0" borderId="125" xfId="0" applyFont="1" applyBorder="1" applyAlignment="1">
      <alignment horizontal="left" wrapText="1"/>
    </xf>
    <xf numFmtId="0" fontId="10" fillId="3" borderId="320" xfId="0" applyFont="1" applyFill="1" applyBorder="1" applyAlignment="1">
      <alignment horizontal="center" vertical="center"/>
    </xf>
    <xf numFmtId="0" fontId="10" fillId="3" borderId="125" xfId="0" applyFont="1" applyFill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10" fillId="3" borderId="130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131" xfId="0" applyFont="1" applyFill="1" applyBorder="1" applyAlignment="1">
      <alignment horizontal="center"/>
    </xf>
    <xf numFmtId="0" fontId="10" fillId="0" borderId="284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131" xfId="0" applyFont="1" applyBorder="1" applyAlignment="1">
      <alignment horizontal="left" vertical="top" wrapText="1"/>
    </xf>
    <xf numFmtId="0" fontId="10" fillId="3" borderId="284" xfId="0" applyFont="1" applyFill="1" applyBorder="1" applyAlignment="1">
      <alignment horizontal="center" vertical="center"/>
    </xf>
    <xf numFmtId="0" fontId="10" fillId="3" borderId="131" xfId="0" applyFont="1" applyFill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3" borderId="300" xfId="0" applyFont="1" applyFill="1" applyBorder="1" applyAlignment="1">
      <alignment horizontal="center" vertical="center"/>
    </xf>
    <xf numFmtId="14" fontId="10" fillId="3" borderId="300" xfId="0" applyNumberFormat="1" applyFont="1" applyFill="1" applyBorder="1" applyAlignment="1">
      <alignment horizontal="center" vertical="center"/>
    </xf>
    <xf numFmtId="14" fontId="10" fillId="3" borderId="85" xfId="0" applyNumberFormat="1" applyFont="1" applyFill="1" applyBorder="1" applyAlignment="1">
      <alignment horizontal="center" vertical="center"/>
    </xf>
    <xf numFmtId="14" fontId="10" fillId="3" borderId="86" xfId="0" applyNumberFormat="1" applyFont="1" applyFill="1" applyBorder="1" applyAlignment="1">
      <alignment horizontal="center" vertical="center"/>
    </xf>
    <xf numFmtId="14" fontId="10" fillId="3" borderId="301" xfId="0" applyNumberFormat="1" applyFont="1" applyFill="1" applyBorder="1" applyAlignment="1">
      <alignment horizontal="center" vertical="center"/>
    </xf>
    <xf numFmtId="49" fontId="10" fillId="3" borderId="308" xfId="0" applyNumberFormat="1" applyFont="1" applyFill="1" applyBorder="1" applyAlignment="1">
      <alignment horizontal="center"/>
    </xf>
    <xf numFmtId="49" fontId="10" fillId="3" borderId="89" xfId="0" applyNumberFormat="1" applyFont="1" applyFill="1" applyBorder="1" applyAlignment="1">
      <alignment horizontal="center"/>
    </xf>
    <xf numFmtId="49" fontId="10" fillId="3" borderId="300" xfId="0" applyNumberFormat="1" applyFont="1" applyFill="1" applyBorder="1" applyAlignment="1">
      <alignment horizontal="center"/>
    </xf>
    <xf numFmtId="0" fontId="10" fillId="0" borderId="300" xfId="0" applyFont="1" applyBorder="1" applyAlignment="1">
      <alignment horizontal="left" wrapText="1"/>
    </xf>
    <xf numFmtId="0" fontId="10" fillId="0" borderId="283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/>
    </xf>
    <xf numFmtId="14" fontId="10" fillId="0" borderId="321" xfId="0" applyNumberFormat="1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22" xfId="0" applyFont="1" applyBorder="1" applyAlignment="1">
      <alignment horizontal="center" vertical="center"/>
    </xf>
    <xf numFmtId="0" fontId="10" fillId="3" borderId="257" xfId="0" applyFont="1" applyFill="1" applyBorder="1" applyAlignment="1">
      <alignment horizontal="center"/>
    </xf>
    <xf numFmtId="0" fontId="10" fillId="3" borderId="73" xfId="0" applyFont="1" applyFill="1" applyBorder="1" applyAlignment="1">
      <alignment horizontal="center"/>
    </xf>
    <xf numFmtId="0" fontId="10" fillId="3" borderId="267" xfId="0" applyFont="1" applyFill="1" applyBorder="1" applyAlignment="1">
      <alignment horizontal="center"/>
    </xf>
    <xf numFmtId="0" fontId="10" fillId="11" borderId="257" xfId="0" applyFont="1" applyFill="1" applyBorder="1" applyAlignment="1">
      <alignment horizontal="center"/>
    </xf>
    <xf numFmtId="0" fontId="10" fillId="11" borderId="73" xfId="0" applyFont="1" applyFill="1" applyBorder="1" applyAlignment="1">
      <alignment horizontal="center"/>
    </xf>
    <xf numFmtId="0" fontId="10" fillId="11" borderId="323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left"/>
    </xf>
    <xf numFmtId="0" fontId="6" fillId="3" borderId="73" xfId="0" applyFont="1" applyFill="1" applyBorder="1" applyAlignment="1">
      <alignment horizontal="left"/>
    </xf>
    <xf numFmtId="0" fontId="6" fillId="3" borderId="267" xfId="0" applyFont="1" applyFill="1" applyBorder="1" applyAlignment="1">
      <alignment horizontal="left"/>
    </xf>
    <xf numFmtId="14" fontId="10" fillId="0" borderId="300" xfId="0" applyNumberFormat="1" applyFont="1" applyBorder="1" applyAlignment="1">
      <alignment horizontal="center" vertical="center"/>
    </xf>
    <xf numFmtId="14" fontId="10" fillId="0" borderId="324" xfId="0" applyNumberFormat="1" applyFont="1" applyBorder="1" applyAlignment="1">
      <alignment horizontal="center" vertical="center"/>
    </xf>
    <xf numFmtId="14" fontId="10" fillId="0" borderId="310" xfId="0" applyNumberFormat="1" applyFont="1" applyBorder="1" applyAlignment="1">
      <alignment horizontal="center" vertical="center"/>
    </xf>
    <xf numFmtId="14" fontId="10" fillId="0" borderId="325" xfId="0" applyNumberFormat="1" applyFont="1" applyBorder="1" applyAlignment="1">
      <alignment horizontal="center" vertical="center"/>
    </xf>
    <xf numFmtId="49" fontId="10" fillId="3" borderId="309" xfId="0" applyNumberFormat="1" applyFont="1" applyFill="1" applyBorder="1" applyAlignment="1">
      <alignment horizontal="center"/>
    </xf>
    <xf numFmtId="49" fontId="10" fillId="3" borderId="285" xfId="0" applyNumberFormat="1" applyFont="1" applyFill="1" applyBorder="1" applyAlignment="1">
      <alignment horizontal="center"/>
    </xf>
    <xf numFmtId="49" fontId="10" fillId="3" borderId="310" xfId="0" applyNumberFormat="1" applyFont="1" applyFill="1" applyBorder="1" applyAlignment="1">
      <alignment horizontal="center"/>
    </xf>
    <xf numFmtId="0" fontId="10" fillId="0" borderId="310" xfId="0" applyFont="1" applyBorder="1" applyAlignment="1">
      <alignment horizontal="left" wrapText="1"/>
    </xf>
    <xf numFmtId="0" fontId="10" fillId="0" borderId="310" xfId="0" applyFont="1" applyBorder="1" applyAlignment="1">
      <alignment horizontal="center" vertical="center"/>
    </xf>
    <xf numFmtId="49" fontId="10" fillId="3" borderId="326" xfId="0" applyNumberFormat="1" applyFont="1" applyFill="1" applyBorder="1" applyAlignment="1">
      <alignment horizontal="center"/>
    </xf>
    <xf numFmtId="49" fontId="10" fillId="3" borderId="286" xfId="0" applyNumberFormat="1" applyFont="1" applyFill="1" applyBorder="1" applyAlignment="1">
      <alignment horizontal="center"/>
    </xf>
    <xf numFmtId="49" fontId="10" fillId="3" borderId="321" xfId="0" applyNumberFormat="1" applyFont="1" applyFill="1" applyBorder="1" applyAlignment="1">
      <alignment horizontal="center"/>
    </xf>
    <xf numFmtId="0" fontId="10" fillId="0" borderId="321" xfId="0" applyFont="1" applyBorder="1" applyAlignment="1">
      <alignment horizontal="left" wrapText="1"/>
    </xf>
    <xf numFmtId="0" fontId="14" fillId="0" borderId="312" xfId="0" applyFont="1" applyBorder="1" applyAlignment="1">
      <alignment horizontal="center" vertical="center"/>
    </xf>
    <xf numFmtId="0" fontId="14" fillId="0" borderId="286" xfId="0" applyFont="1" applyBorder="1" applyAlignment="1">
      <alignment horizontal="center" vertical="center"/>
    </xf>
    <xf numFmtId="14" fontId="10" fillId="0" borderId="327" xfId="0" applyNumberFormat="1" applyFont="1" applyBorder="1" applyAlignment="1">
      <alignment horizontal="center" vertical="center"/>
    </xf>
    <xf numFmtId="0" fontId="14" fillId="0" borderId="283" xfId="0" applyFont="1" applyBorder="1" applyAlignment="1">
      <alignment horizontal="center" vertical="center"/>
    </xf>
    <xf numFmtId="0" fontId="14" fillId="0" borderId="285" xfId="0" applyFont="1" applyBorder="1" applyAlignment="1">
      <alignment horizontal="center" vertical="center"/>
    </xf>
    <xf numFmtId="49" fontId="10" fillId="3" borderId="311" xfId="0" applyNumberFormat="1" applyFont="1" applyFill="1" applyBorder="1" applyAlignment="1">
      <alignment horizontal="center"/>
    </xf>
    <xf numFmtId="49" fontId="10" fillId="3" borderId="51" xfId="0" applyNumberFormat="1" applyFont="1" applyFill="1" applyBorder="1" applyAlignment="1">
      <alignment horizontal="center"/>
    </xf>
    <xf numFmtId="49" fontId="10" fillId="3" borderId="287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/>
    </xf>
    <xf numFmtId="0" fontId="13" fillId="0" borderId="310" xfId="0" applyFont="1" applyBorder="1" applyAlignment="1">
      <alignment horizontal="left" wrapText="1"/>
    </xf>
    <xf numFmtId="0" fontId="10" fillId="0" borderId="312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310" xfId="0" applyFont="1" applyFill="1" applyBorder="1" applyAlignment="1">
      <alignment horizontal="center" vertical="center"/>
    </xf>
    <xf numFmtId="0" fontId="10" fillId="0" borderId="283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285" xfId="0" applyFont="1" applyBorder="1" applyAlignment="1">
      <alignment horizontal="left" wrapText="1"/>
    </xf>
    <xf numFmtId="0" fontId="10" fillId="0" borderId="310" xfId="0" applyFont="1" applyBorder="1" applyAlignment="1">
      <alignment horizontal="left" vertical="top" wrapText="1"/>
    </xf>
    <xf numFmtId="0" fontId="10" fillId="3" borderId="328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187" xfId="0" applyFont="1" applyFill="1" applyBorder="1" applyAlignment="1">
      <alignment horizontal="center" vertical="center" wrapText="1"/>
    </xf>
    <xf numFmtId="0" fontId="10" fillId="0" borderId="152" xfId="0" applyFont="1" applyFill="1" applyBorder="1" applyAlignment="1">
      <alignment horizontal="center"/>
    </xf>
    <xf numFmtId="0" fontId="10" fillId="0" borderId="153" xfId="0" applyFont="1" applyFill="1" applyBorder="1" applyAlignment="1">
      <alignment horizontal="center"/>
    </xf>
    <xf numFmtId="0" fontId="10" fillId="0" borderId="189" xfId="0" applyFont="1" applyFill="1" applyBorder="1" applyAlignment="1">
      <alignment horizontal="center"/>
    </xf>
    <xf numFmtId="49" fontId="10" fillId="0" borderId="152" xfId="0" applyNumberFormat="1" applyFont="1" applyFill="1" applyBorder="1" applyAlignment="1">
      <alignment horizontal="center"/>
    </xf>
    <xf numFmtId="49" fontId="10" fillId="0" borderId="153" xfId="0" applyNumberFormat="1" applyFont="1" applyFill="1" applyBorder="1" applyAlignment="1">
      <alignment horizontal="center"/>
    </xf>
    <xf numFmtId="49" fontId="10" fillId="0" borderId="189" xfId="0" applyNumberFormat="1" applyFont="1" applyFill="1" applyBorder="1" applyAlignment="1">
      <alignment horizontal="center"/>
    </xf>
    <xf numFmtId="0" fontId="10" fillId="0" borderId="218" xfId="0" applyFont="1" applyFill="1" applyBorder="1" applyAlignment="1">
      <alignment horizontal="center"/>
    </xf>
    <xf numFmtId="0" fontId="10" fillId="0" borderId="191" xfId="0" applyFont="1" applyFill="1" applyBorder="1" applyAlignment="1">
      <alignment horizontal="center"/>
    </xf>
    <xf numFmtId="0" fontId="10" fillId="0" borderId="154" xfId="0" applyFont="1" applyFill="1" applyBorder="1" applyAlignment="1">
      <alignment horizontal="center"/>
    </xf>
    <xf numFmtId="0" fontId="8" fillId="3" borderId="12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260" xfId="0" applyFont="1" applyFill="1" applyBorder="1" applyAlignment="1">
      <alignment horizontal="left"/>
    </xf>
    <xf numFmtId="0" fontId="10" fillId="3" borderId="261" xfId="0" applyFont="1" applyFill="1" applyBorder="1" applyAlignment="1">
      <alignment horizontal="left"/>
    </xf>
    <xf numFmtId="0" fontId="10" fillId="3" borderId="261" xfId="0" applyFont="1" applyFill="1" applyBorder="1" applyAlignment="1">
      <alignment horizontal="center"/>
    </xf>
    <xf numFmtId="0" fontId="10" fillId="3" borderId="262" xfId="0" applyFont="1" applyFill="1" applyBorder="1" applyAlignment="1">
      <alignment horizontal="center"/>
    </xf>
    <xf numFmtId="0" fontId="6" fillId="3" borderId="223" xfId="0" applyFont="1" applyFill="1" applyBorder="1" applyAlignment="1">
      <alignment horizontal="center"/>
    </xf>
    <xf numFmtId="0" fontId="6" fillId="3" borderId="19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3" borderId="227" xfId="0" applyFont="1" applyFill="1" applyBorder="1" applyAlignment="1">
      <alignment horizontal="center"/>
    </xf>
    <xf numFmtId="0" fontId="6" fillId="3" borderId="329" xfId="0" applyFont="1" applyFill="1" applyBorder="1" applyAlignment="1">
      <alignment horizontal="center"/>
    </xf>
    <xf numFmtId="0" fontId="10" fillId="3" borderId="328" xfId="0" applyFont="1" applyFill="1" applyBorder="1" applyAlignment="1">
      <alignment horizontal="center"/>
    </xf>
    <xf numFmtId="0" fontId="10" fillId="3" borderId="19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0" fillId="3" borderId="186" xfId="0" applyFont="1" applyFill="1" applyBorder="1" applyAlignment="1">
      <alignment horizontal="center"/>
    </xf>
    <xf numFmtId="0" fontId="10" fillId="0" borderId="139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140" xfId="0" applyFont="1" applyFill="1" applyBorder="1" applyAlignment="1">
      <alignment horizontal="center"/>
    </xf>
    <xf numFmtId="0" fontId="10" fillId="0" borderId="93" xfId="0" applyFont="1" applyFill="1" applyBorder="1" applyAlignment="1">
      <alignment horizontal="center"/>
    </xf>
    <xf numFmtId="0" fontId="10" fillId="0" borderId="141" xfId="0" applyFont="1" applyFill="1" applyBorder="1" applyAlignment="1">
      <alignment horizontal="center"/>
    </xf>
    <xf numFmtId="0" fontId="6" fillId="9" borderId="257" xfId="0" applyFont="1" applyFill="1" applyBorder="1" applyAlignment="1">
      <alignment horizontal="center"/>
    </xf>
    <xf numFmtId="0" fontId="6" fillId="9" borderId="73" xfId="0" applyFont="1" applyFill="1" applyBorder="1" applyAlignment="1">
      <alignment horizontal="center"/>
    </xf>
    <xf numFmtId="0" fontId="6" fillId="9" borderId="267" xfId="0" applyFont="1" applyFill="1" applyBorder="1" applyAlignment="1">
      <alignment horizontal="center"/>
    </xf>
    <xf numFmtId="0" fontId="0" fillId="9" borderId="268" xfId="0" applyFill="1" applyBorder="1" applyAlignment="1">
      <alignment horizontal="center"/>
    </xf>
    <xf numFmtId="0" fontId="0" fillId="9" borderId="261" xfId="0" applyFill="1" applyBorder="1" applyAlignment="1">
      <alignment horizontal="center"/>
    </xf>
    <xf numFmtId="0" fontId="0" fillId="9" borderId="299" xfId="0" applyFill="1" applyBorder="1" applyAlignment="1">
      <alignment horizontal="center"/>
    </xf>
    <xf numFmtId="0" fontId="12" fillId="9" borderId="295" xfId="0" applyFont="1" applyFill="1" applyBorder="1" applyAlignment="1">
      <alignment horizontal="center" textRotation="90" wrapText="1"/>
    </xf>
    <xf numFmtId="0" fontId="26" fillId="9" borderId="295" xfId="0" applyFont="1" applyFill="1" applyBorder="1" applyAlignment="1">
      <alignment horizontal="center" textRotation="90" wrapText="1"/>
    </xf>
    <xf numFmtId="0" fontId="12" fillId="9" borderId="295" xfId="0" applyFont="1" applyFill="1" applyBorder="1" applyAlignment="1">
      <alignment horizontal="center" textRotation="90"/>
    </xf>
    <xf numFmtId="0" fontId="0" fillId="0" borderId="134" xfId="0" applyBorder="1" applyAlignment="1" applyProtection="1">
      <alignment horizontal="center" vertical="center"/>
      <protection locked="0"/>
    </xf>
    <xf numFmtId="0" fontId="10" fillId="0" borderId="134" xfId="0" applyFont="1" applyBorder="1" applyAlignment="1" applyProtection="1">
      <alignment horizontal="center" wrapText="1"/>
      <protection locked="0"/>
    </xf>
    <xf numFmtId="0" fontId="10" fillId="0" borderId="134" xfId="0" applyFont="1" applyBorder="1" applyAlignment="1" applyProtection="1">
      <alignment horizontal="center"/>
      <protection locked="0"/>
    </xf>
    <xf numFmtId="0" fontId="10" fillId="0" borderId="142" xfId="0" applyFont="1" applyBorder="1" applyAlignment="1" applyProtection="1">
      <alignment horizontal="center"/>
      <protection locked="0"/>
    </xf>
    <xf numFmtId="0" fontId="10" fillId="9" borderId="133" xfId="0" applyFont="1" applyFill="1" applyBorder="1" applyAlignment="1">
      <alignment horizontal="center"/>
    </xf>
    <xf numFmtId="0" fontId="10" fillId="9" borderId="47" xfId="0" applyFont="1" applyFill="1" applyBorder="1" applyAlignment="1">
      <alignment horizontal="center"/>
    </xf>
    <xf numFmtId="0" fontId="10" fillId="9" borderId="134" xfId="0" applyFont="1" applyFill="1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86" xfId="0" applyBorder="1" applyAlignment="1">
      <alignment horizontal="center" vertical="center"/>
    </xf>
    <xf numFmtId="0" fontId="10" fillId="9" borderId="133" xfId="0" applyFont="1" applyFill="1" applyBorder="1" applyAlignment="1">
      <alignment horizontal="center" wrapText="1"/>
    </xf>
    <xf numFmtId="0" fontId="10" fillId="9" borderId="47" xfId="0" applyFont="1" applyFill="1" applyBorder="1" applyAlignment="1">
      <alignment horizontal="center" wrapText="1"/>
    </xf>
    <xf numFmtId="0" fontId="10" fillId="9" borderId="134" xfId="0" applyFont="1" applyFill="1" applyBorder="1" applyAlignment="1">
      <alignment horizontal="center" wrapText="1"/>
    </xf>
    <xf numFmtId="14" fontId="10" fillId="0" borderId="134" xfId="0" applyNumberFormat="1" applyFont="1" applyBorder="1" applyAlignment="1" applyProtection="1">
      <alignment horizontal="center"/>
      <protection locked="0"/>
    </xf>
    <xf numFmtId="0" fontId="10" fillId="9" borderId="202" xfId="0" applyFont="1" applyFill="1" applyBorder="1" applyAlignment="1">
      <alignment horizontal="left"/>
    </xf>
    <xf numFmtId="0" fontId="10" fillId="9" borderId="135" xfId="0" applyFont="1" applyFill="1" applyBorder="1" applyAlignment="1">
      <alignment horizontal="left"/>
    </xf>
    <xf numFmtId="0" fontId="10" fillId="9" borderId="136" xfId="0" applyFont="1" applyFill="1" applyBorder="1" applyAlignment="1">
      <alignment horizontal="left"/>
    </xf>
    <xf numFmtId="0" fontId="10" fillId="9" borderId="151" xfId="0" applyFont="1" applyFill="1" applyBorder="1" applyAlignment="1">
      <alignment horizontal="left"/>
    </xf>
    <xf numFmtId="0" fontId="0" fillId="0" borderId="330" xfId="0" applyBorder="1" applyAlignment="1" applyProtection="1">
      <alignment horizontal="center" vertical="center"/>
      <protection locked="0"/>
    </xf>
    <xf numFmtId="0" fontId="10" fillId="0" borderId="330" xfId="0" applyFont="1" applyBorder="1" applyAlignment="1" applyProtection="1">
      <alignment horizontal="center" wrapText="1"/>
      <protection locked="0"/>
    </xf>
    <xf numFmtId="0" fontId="10" fillId="0" borderId="330" xfId="0" applyFont="1" applyBorder="1" applyAlignment="1" applyProtection="1">
      <alignment horizontal="center"/>
      <protection locked="0"/>
    </xf>
    <xf numFmtId="0" fontId="10" fillId="0" borderId="331" xfId="0" applyFont="1" applyBorder="1" applyAlignment="1" applyProtection="1">
      <alignment horizontal="center"/>
      <protection locked="0"/>
    </xf>
    <xf numFmtId="0" fontId="16" fillId="9" borderId="257" xfId="0" applyFont="1" applyFill="1" applyBorder="1" applyAlignment="1">
      <alignment horizontal="center"/>
    </xf>
    <xf numFmtId="0" fontId="16" fillId="9" borderId="73" xfId="0" applyFont="1" applyFill="1" applyBorder="1" applyAlignment="1">
      <alignment horizontal="center"/>
    </xf>
    <xf numFmtId="0" fontId="16" fillId="9" borderId="267" xfId="0" applyFont="1" applyFill="1" applyBorder="1" applyAlignment="1">
      <alignment horizontal="center"/>
    </xf>
    <xf numFmtId="0" fontId="10" fillId="0" borderId="257" xfId="0" applyFont="1" applyFill="1" applyBorder="1" applyAlignment="1">
      <alignment horizontal="left" vertical="top"/>
    </xf>
    <xf numFmtId="0" fontId="10" fillId="0" borderId="73" xfId="0" applyFont="1" applyFill="1" applyBorder="1" applyAlignment="1">
      <alignment horizontal="left" vertical="top"/>
    </xf>
    <xf numFmtId="0" fontId="10" fillId="0" borderId="267" xfId="0" applyFont="1" applyFill="1" applyBorder="1" applyAlignment="1">
      <alignment horizontal="left" vertical="top"/>
    </xf>
    <xf numFmtId="0" fontId="10" fillId="9" borderId="332" xfId="0" applyFont="1" applyFill="1" applyBorder="1" applyAlignment="1">
      <alignment horizontal="center"/>
    </xf>
    <xf numFmtId="0" fontId="10" fillId="9" borderId="333" xfId="0" applyFont="1" applyFill="1" applyBorder="1" applyAlignment="1">
      <alignment horizontal="center"/>
    </xf>
    <xf numFmtId="0" fontId="10" fillId="9" borderId="330" xfId="0" applyFont="1" applyFill="1" applyBorder="1" applyAlignment="1">
      <alignment horizontal="center"/>
    </xf>
    <xf numFmtId="0" fontId="0" fillId="0" borderId="334" xfId="0" applyBorder="1" applyAlignment="1">
      <alignment horizontal="center" vertical="center"/>
    </xf>
    <xf numFmtId="0" fontId="0" fillId="0" borderId="333" xfId="0" applyBorder="1" applyAlignment="1">
      <alignment horizontal="center" vertical="center"/>
    </xf>
    <xf numFmtId="0" fontId="10" fillId="9" borderId="203" xfId="0" applyFont="1" applyFill="1" applyBorder="1" applyAlignment="1">
      <alignment horizontal="left"/>
    </xf>
    <xf numFmtId="0" fontId="10" fillId="9" borderId="204" xfId="0" applyFont="1" applyFill="1" applyBorder="1" applyAlignment="1">
      <alignment horizontal="left"/>
    </xf>
    <xf numFmtId="0" fontId="10" fillId="9" borderId="205" xfId="0" applyFont="1" applyFill="1" applyBorder="1" applyAlignment="1">
      <alignment horizontal="left"/>
    </xf>
    <xf numFmtId="0" fontId="10" fillId="9" borderId="206" xfId="0" applyFont="1" applyFill="1" applyBorder="1" applyAlignment="1">
      <alignment horizontal="left"/>
    </xf>
    <xf numFmtId="0" fontId="5" fillId="0" borderId="83" xfId="0" applyFont="1" applyBorder="1" applyAlignment="1">
      <alignment horizontal="center" vertical="center"/>
    </xf>
    <xf numFmtId="0" fontId="10" fillId="8" borderId="258" xfId="0" applyFont="1" applyFill="1" applyBorder="1" applyAlignment="1">
      <alignment horizontal="left" vertical="center"/>
    </xf>
    <xf numFmtId="0" fontId="10" fillId="8" borderId="259" xfId="0" applyFont="1" applyFill="1" applyBorder="1" applyAlignment="1">
      <alignment horizontal="left" vertical="center"/>
    </xf>
    <xf numFmtId="0" fontId="10" fillId="8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10" fillId="8" borderId="335" xfId="0" applyFont="1" applyFill="1" applyBorder="1" applyAlignment="1">
      <alignment horizontal="left" vertical="center"/>
    </xf>
    <xf numFmtId="0" fontId="10" fillId="8" borderId="336" xfId="0" applyFont="1" applyFill="1" applyBorder="1" applyAlignment="1">
      <alignment horizontal="left" vertical="center"/>
    </xf>
    <xf numFmtId="0" fontId="10" fillId="8" borderId="337" xfId="0" applyFont="1" applyFill="1" applyBorder="1" applyAlignment="1">
      <alignment horizontal="left" vertical="center"/>
    </xf>
    <xf numFmtId="0" fontId="10" fillId="8" borderId="338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3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8" borderId="271" xfId="0" applyFont="1" applyFill="1" applyBorder="1" applyAlignment="1">
      <alignment horizontal="left" vertical="center"/>
    </xf>
    <xf numFmtId="0" fontId="10" fillId="8" borderId="272" xfId="0" applyFont="1" applyFill="1" applyBorder="1" applyAlignment="1">
      <alignment horizontal="left" vertical="center"/>
    </xf>
    <xf numFmtId="0" fontId="10" fillId="8" borderId="3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40" xfId="0" applyFont="1" applyFill="1" applyBorder="1" applyAlignment="1">
      <alignment horizontal="center" vertical="center"/>
    </xf>
    <xf numFmtId="0" fontId="10" fillId="9" borderId="210" xfId="0" applyFont="1" applyFill="1" applyBorder="1" applyAlignment="1">
      <alignment horizontal="left" vertical="center"/>
    </xf>
    <xf numFmtId="0" fontId="10" fillId="9" borderId="208" xfId="0" applyFont="1" applyFill="1" applyBorder="1" applyAlignment="1">
      <alignment horizontal="left" vertical="center"/>
    </xf>
    <xf numFmtId="0" fontId="10" fillId="9" borderId="211" xfId="0" applyFont="1" applyFill="1" applyBorder="1" applyAlignment="1">
      <alignment horizontal="left" vertical="center"/>
    </xf>
    <xf numFmtId="0" fontId="16" fillId="8" borderId="257" xfId="0" applyFont="1" applyFill="1" applyBorder="1" applyAlignment="1">
      <alignment horizontal="center"/>
    </xf>
    <xf numFmtId="0" fontId="16" fillId="8" borderId="73" xfId="0" applyFont="1" applyFill="1" applyBorder="1" applyAlignment="1">
      <alignment horizontal="center"/>
    </xf>
    <xf numFmtId="0" fontId="16" fillId="8" borderId="267" xfId="0" applyFont="1" applyFill="1" applyBorder="1" applyAlignment="1">
      <alignment horizontal="center"/>
    </xf>
    <xf numFmtId="0" fontId="16" fillId="8" borderId="341" xfId="0" applyFont="1" applyFill="1" applyBorder="1" applyAlignment="1">
      <alignment horizontal="center" vertical="center" wrapText="1"/>
    </xf>
    <xf numFmtId="0" fontId="16" fillId="8" borderId="323" xfId="0" applyFont="1" applyFill="1" applyBorder="1" applyAlignment="1">
      <alignment horizontal="center" vertical="center" wrapText="1"/>
    </xf>
    <xf numFmtId="0" fontId="16" fillId="8" borderId="342" xfId="0" applyFont="1" applyFill="1" applyBorder="1" applyAlignment="1">
      <alignment horizontal="center" vertical="center" wrapText="1"/>
    </xf>
    <xf numFmtId="0" fontId="5" fillId="4" borderId="342" xfId="0" applyFont="1" applyFill="1" applyBorder="1" applyAlignment="1">
      <alignment horizontal="center" vertical="center"/>
    </xf>
    <xf numFmtId="0" fontId="5" fillId="4" borderId="343" xfId="0" applyFont="1" applyFill="1" applyBorder="1" applyAlignment="1">
      <alignment horizontal="center" vertical="center"/>
    </xf>
    <xf numFmtId="0" fontId="5" fillId="0" borderId="344" xfId="0" applyFont="1" applyBorder="1" applyAlignment="1">
      <alignment horizontal="center" vertical="center"/>
    </xf>
    <xf numFmtId="0" fontId="6" fillId="9" borderId="268" xfId="0" applyFont="1" applyFill="1" applyBorder="1" applyAlignment="1">
      <alignment horizontal="center"/>
    </xf>
    <xf numFmtId="0" fontId="6" fillId="9" borderId="261" xfId="0" applyFont="1" applyFill="1" applyBorder="1" applyAlignment="1">
      <alignment horizontal="center"/>
    </xf>
    <xf numFmtId="0" fontId="6" fillId="9" borderId="262" xfId="0" applyFont="1" applyFill="1" applyBorder="1" applyAlignment="1">
      <alignment horizontal="center"/>
    </xf>
    <xf numFmtId="0" fontId="10" fillId="9" borderId="243" xfId="0" applyFont="1" applyFill="1" applyBorder="1" applyAlignment="1">
      <alignment horizontal="left"/>
    </xf>
    <xf numFmtId="0" fontId="10" fillId="9" borderId="148" xfId="0" applyFont="1" applyFill="1" applyBorder="1" applyAlignment="1">
      <alignment horizontal="left"/>
    </xf>
    <xf numFmtId="0" fontId="10" fillId="9" borderId="149" xfId="0" applyFont="1" applyFill="1" applyBorder="1" applyAlignment="1">
      <alignment horizontal="left"/>
    </xf>
    <xf numFmtId="0" fontId="10" fillId="9" borderId="150" xfId="0" applyFont="1" applyFill="1" applyBorder="1" applyAlignment="1">
      <alignment horizontal="left"/>
    </xf>
    <xf numFmtId="0" fontId="10" fillId="9" borderId="269" xfId="0" applyFont="1" applyFill="1" applyBorder="1" applyAlignment="1">
      <alignment horizontal="left" vertical="center"/>
    </xf>
    <xf numFmtId="0" fontId="10" fillId="9" borderId="144" xfId="0" applyFont="1" applyFill="1" applyBorder="1" applyAlignment="1">
      <alignment horizontal="left" vertical="center"/>
    </xf>
    <xf numFmtId="0" fontId="10" fillId="9" borderId="145" xfId="0" applyFont="1" applyFill="1" applyBorder="1" applyAlignment="1">
      <alignment horizontal="left" vertical="center"/>
    </xf>
    <xf numFmtId="0" fontId="10" fillId="9" borderId="93" xfId="0" applyFont="1" applyFill="1" applyBorder="1" applyAlignment="1">
      <alignment horizontal="left" vertical="center"/>
    </xf>
    <xf numFmtId="0" fontId="10" fillId="9" borderId="79" xfId="0" applyFont="1" applyFill="1" applyBorder="1" applyAlignment="1">
      <alignment horizontal="left" vertical="center"/>
    </xf>
    <xf numFmtId="0" fontId="10" fillId="9" borderId="80" xfId="0" applyFont="1" applyFill="1" applyBorder="1" applyAlignment="1">
      <alignment horizontal="left" vertical="center"/>
    </xf>
    <xf numFmtId="0" fontId="10" fillId="0" borderId="69" xfId="0" applyNumberFormat="1" applyFont="1" applyFill="1" applyBorder="1" applyAlignment="1">
      <alignment horizontal="left" vertical="center"/>
    </xf>
    <xf numFmtId="0" fontId="10" fillId="0" borderId="225" xfId="0" applyNumberFormat="1" applyFont="1" applyFill="1" applyBorder="1" applyAlignment="1">
      <alignment horizontal="left" vertical="center"/>
    </xf>
    <xf numFmtId="0" fontId="10" fillId="8" borderId="341" xfId="0" applyFont="1" applyFill="1" applyBorder="1" applyAlignment="1">
      <alignment horizontal="center" vertical="center" wrapText="1"/>
    </xf>
    <xf numFmtId="0" fontId="10" fillId="8" borderId="323" xfId="0" applyFont="1" applyFill="1" applyBorder="1" applyAlignment="1">
      <alignment horizontal="center" vertical="center" wrapText="1"/>
    </xf>
    <xf numFmtId="0" fontId="10" fillId="8" borderId="342" xfId="0" applyFont="1" applyFill="1" applyBorder="1" applyAlignment="1">
      <alignment horizontal="center" vertical="center" wrapText="1"/>
    </xf>
    <xf numFmtId="0" fontId="0" fillId="4" borderId="342" xfId="0" applyFill="1" applyBorder="1" applyAlignment="1">
      <alignment horizontal="center"/>
    </xf>
    <xf numFmtId="0" fontId="0" fillId="4" borderId="343" xfId="0" applyFill="1" applyBorder="1" applyAlignment="1">
      <alignment horizontal="center"/>
    </xf>
    <xf numFmtId="0" fontId="6" fillId="8" borderId="12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94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 wrapText="1"/>
    </xf>
    <xf numFmtId="0" fontId="6" fillId="8" borderId="22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71" xfId="0" applyFont="1" applyFill="1" applyBorder="1" applyAlignment="1">
      <alignment horizontal="center" vertical="center" wrapText="1"/>
    </xf>
    <xf numFmtId="0" fontId="10" fillId="8" borderId="345" xfId="0" applyFont="1" applyFill="1" applyBorder="1" applyAlignment="1">
      <alignment horizontal="center"/>
    </xf>
    <xf numFmtId="0" fontId="10" fillId="8" borderId="346" xfId="0" applyFont="1" applyFill="1" applyBorder="1" applyAlignment="1">
      <alignment horizontal="center"/>
    </xf>
    <xf numFmtId="49" fontId="10" fillId="4" borderId="63" xfId="0" applyNumberFormat="1" applyFont="1" applyFill="1" applyBorder="1" applyAlignment="1">
      <alignment horizontal="center"/>
    </xf>
    <xf numFmtId="49" fontId="10" fillId="4" borderId="64" xfId="0" applyNumberFormat="1" applyFont="1" applyFill="1" applyBorder="1" applyAlignment="1">
      <alignment horizontal="center"/>
    </xf>
    <xf numFmtId="0" fontId="10" fillId="4" borderId="64" xfId="0" applyFont="1" applyFill="1" applyBorder="1" applyAlignment="1">
      <alignment horizontal="center" wrapText="1"/>
    </xf>
    <xf numFmtId="0" fontId="10" fillId="4" borderId="64" xfId="0" applyFont="1" applyFill="1" applyBorder="1" applyAlignment="1">
      <alignment horizontal="center"/>
    </xf>
    <xf numFmtId="0" fontId="10" fillId="4" borderId="347" xfId="0" applyFont="1" applyFill="1" applyBorder="1" applyAlignment="1">
      <alignment horizontal="center"/>
    </xf>
    <xf numFmtId="49" fontId="10" fillId="4" borderId="348" xfId="0" applyNumberFormat="1" applyFont="1" applyFill="1" applyBorder="1" applyAlignment="1">
      <alignment horizontal="center"/>
    </xf>
    <xf numFmtId="49" fontId="10" fillId="4" borderId="239" xfId="0" applyNumberFormat="1" applyFont="1" applyFill="1" applyBorder="1" applyAlignment="1">
      <alignment horizontal="center"/>
    </xf>
    <xf numFmtId="0" fontId="10" fillId="4" borderId="239" xfId="0" applyFont="1" applyFill="1" applyBorder="1" applyAlignment="1">
      <alignment horizontal="center"/>
    </xf>
    <xf numFmtId="0" fontId="10" fillId="4" borderId="242" xfId="0" applyFont="1" applyFill="1" applyBorder="1" applyAlignment="1">
      <alignment horizontal="center"/>
    </xf>
    <xf numFmtId="49" fontId="10" fillId="4" borderId="349" xfId="0" applyNumberFormat="1" applyFont="1" applyFill="1" applyBorder="1" applyAlignment="1">
      <alignment horizontal="center"/>
    </xf>
    <xf numFmtId="49" fontId="10" fillId="4" borderId="252" xfId="0" applyNumberFormat="1" applyFont="1" applyFill="1" applyBorder="1" applyAlignment="1">
      <alignment horizontal="center"/>
    </xf>
    <xf numFmtId="0" fontId="10" fillId="4" borderId="252" xfId="0" applyFont="1" applyFill="1" applyBorder="1" applyAlignment="1">
      <alignment horizontal="center"/>
    </xf>
    <xf numFmtId="0" fontId="10" fillId="4" borderId="255" xfId="0" applyFont="1" applyFill="1" applyBorder="1" applyAlignment="1">
      <alignment horizontal="center"/>
    </xf>
    <xf numFmtId="0" fontId="10" fillId="4" borderId="350" xfId="0" applyFont="1" applyFill="1" applyBorder="1" applyAlignment="1">
      <alignment horizontal="center"/>
    </xf>
    <xf numFmtId="0" fontId="10" fillId="4" borderId="114" xfId="0" applyFont="1" applyFill="1" applyBorder="1" applyAlignment="1">
      <alignment horizontal="center"/>
    </xf>
    <xf numFmtId="0" fontId="10" fillId="4" borderId="115" xfId="0" applyFont="1" applyFill="1" applyBorder="1" applyAlignment="1">
      <alignment horizontal="center"/>
    </xf>
    <xf numFmtId="0" fontId="10" fillId="4" borderId="35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4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8" borderId="298" xfId="0" applyFont="1" applyFill="1" applyBorder="1" applyAlignment="1">
      <alignment horizontal="center"/>
    </xf>
    <xf numFmtId="0" fontId="10" fillId="8" borderId="261" xfId="0" applyFont="1" applyFill="1" applyBorder="1" applyAlignment="1">
      <alignment horizontal="center"/>
    </xf>
    <xf numFmtId="0" fontId="10" fillId="8" borderId="299" xfId="0" applyFont="1" applyFill="1" applyBorder="1" applyAlignment="1">
      <alignment horizontal="center"/>
    </xf>
    <xf numFmtId="0" fontId="10" fillId="8" borderId="262" xfId="0" applyFont="1" applyFill="1" applyBorder="1" applyAlignment="1">
      <alignment horizontal="center"/>
    </xf>
    <xf numFmtId="0" fontId="10" fillId="4" borderId="352" xfId="0" applyFont="1" applyFill="1" applyBorder="1" applyAlignment="1">
      <alignment horizontal="center"/>
    </xf>
    <xf numFmtId="0" fontId="10" fillId="0" borderId="209" xfId="0" applyNumberFormat="1" applyFont="1" applyFill="1" applyBorder="1" applyAlignment="1">
      <alignment horizontal="center"/>
    </xf>
    <xf numFmtId="0" fontId="10" fillId="4" borderId="353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254" xfId="0" applyFont="1" applyFill="1" applyBorder="1" applyAlignment="1">
      <alignment horizontal="center"/>
    </xf>
    <xf numFmtId="0" fontId="10" fillId="4" borderId="313" xfId="0" applyFont="1" applyFill="1" applyBorder="1" applyAlignment="1">
      <alignment horizontal="center"/>
    </xf>
    <xf numFmtId="0" fontId="10" fillId="8" borderId="243" xfId="0" applyFont="1" applyFill="1" applyBorder="1" applyAlignment="1">
      <alignment horizontal="left"/>
    </xf>
    <xf numFmtId="0" fontId="10" fillId="8" borderId="148" xfId="0" applyFont="1" applyFill="1" applyBorder="1" applyAlignment="1">
      <alignment horizontal="left"/>
    </xf>
    <xf numFmtId="0" fontId="10" fillId="8" borderId="149" xfId="0" applyFont="1" applyFill="1" applyBorder="1" applyAlignment="1">
      <alignment horizontal="left"/>
    </xf>
    <xf numFmtId="0" fontId="10" fillId="8" borderId="150" xfId="0" applyFont="1" applyFill="1" applyBorder="1" applyAlignment="1">
      <alignment horizontal="left"/>
    </xf>
    <xf numFmtId="0" fontId="10" fillId="8" borderId="269" xfId="0" applyFont="1" applyFill="1" applyBorder="1" applyAlignment="1">
      <alignment horizontal="left" vertical="center"/>
    </xf>
    <xf numFmtId="0" fontId="10" fillId="8" borderId="144" xfId="0" applyFont="1" applyFill="1" applyBorder="1" applyAlignment="1">
      <alignment horizontal="left" vertical="center"/>
    </xf>
    <xf numFmtId="0" fontId="10" fillId="8" borderId="145" xfId="0" applyFont="1" applyFill="1" applyBorder="1" applyAlignment="1">
      <alignment horizontal="left" vertical="center"/>
    </xf>
    <xf numFmtId="0" fontId="10" fillId="3" borderId="135" xfId="0" applyNumberFormat="1" applyFont="1" applyFill="1" applyBorder="1" applyAlignment="1">
      <alignment horizontal="left"/>
    </xf>
    <xf numFmtId="0" fontId="10" fillId="3" borderId="136" xfId="0" applyNumberFormat="1" applyFont="1" applyFill="1" applyBorder="1" applyAlignment="1">
      <alignment horizontal="left"/>
    </xf>
    <xf numFmtId="0" fontId="10" fillId="3" borderId="235" xfId="0" applyNumberFormat="1" applyFont="1" applyFill="1" applyBorder="1" applyAlignment="1">
      <alignment horizontal="left"/>
    </xf>
    <xf numFmtId="0" fontId="23" fillId="3" borderId="122" xfId="0" applyFont="1" applyFill="1" applyBorder="1" applyAlignment="1">
      <alignment horizontal="center" wrapText="1"/>
    </xf>
    <xf numFmtId="0" fontId="23" fillId="3" borderId="2" xfId="0" applyFont="1" applyFill="1" applyBorder="1" applyAlignment="1">
      <alignment horizontal="center" wrapText="1"/>
    </xf>
    <xf numFmtId="0" fontId="23" fillId="3" borderId="61" xfId="0" applyFont="1" applyFill="1" applyBorder="1" applyAlignment="1">
      <alignment horizontal="center" wrapText="1"/>
    </xf>
    <xf numFmtId="0" fontId="23" fillId="3" borderId="188" xfId="0" applyFont="1" applyFill="1" applyBorder="1" applyAlignment="1">
      <alignment horizontal="center" wrapText="1"/>
    </xf>
    <xf numFmtId="0" fontId="23" fillId="3" borderId="153" xfId="0" applyFont="1" applyFill="1" applyBorder="1" applyAlignment="1">
      <alignment horizontal="center" wrapText="1"/>
    </xf>
    <xf numFmtId="0" fontId="23" fillId="3" borderId="189" xfId="0" applyFont="1" applyFill="1" applyBorder="1" applyAlignment="1">
      <alignment horizontal="center" wrapText="1"/>
    </xf>
    <xf numFmtId="0" fontId="10" fillId="4" borderId="62" xfId="0" applyNumberFormat="1" applyFont="1" applyFill="1" applyBorder="1" applyAlignment="1">
      <alignment horizontal="left" vertical="center"/>
    </xf>
    <xf numFmtId="0" fontId="10" fillId="4" borderId="2" xfId="0" applyNumberFormat="1" applyFont="1" applyFill="1" applyBorder="1" applyAlignment="1">
      <alignment horizontal="left" vertical="center"/>
    </xf>
    <xf numFmtId="0" fontId="10" fillId="4" borderId="3" xfId="0" applyNumberFormat="1" applyFont="1" applyFill="1" applyBorder="1" applyAlignment="1">
      <alignment horizontal="left" vertical="center"/>
    </xf>
    <xf numFmtId="0" fontId="10" fillId="4" borderId="152" xfId="0" applyNumberFormat="1" applyFont="1" applyFill="1" applyBorder="1" applyAlignment="1">
      <alignment horizontal="left" vertical="center"/>
    </xf>
    <xf numFmtId="0" fontId="10" fillId="4" borderId="153" xfId="0" applyNumberFormat="1" applyFont="1" applyFill="1" applyBorder="1" applyAlignment="1">
      <alignment horizontal="left" vertical="center"/>
    </xf>
    <xf numFmtId="0" fontId="10" fillId="4" borderId="154" xfId="0" applyNumberFormat="1" applyFont="1" applyFill="1" applyBorder="1" applyAlignment="1">
      <alignment horizontal="left" vertical="center"/>
    </xf>
    <xf numFmtId="0" fontId="10" fillId="12" borderId="155" xfId="0" applyNumberFormat="1" applyFont="1" applyFill="1" applyBorder="1" applyAlignment="1">
      <alignment horizontal="left"/>
    </xf>
    <xf numFmtId="0" fontId="10" fillId="12" borderId="149" xfId="0" applyNumberFormat="1" applyFont="1" applyFill="1" applyBorder="1" applyAlignment="1">
      <alignment horizontal="left"/>
    </xf>
    <xf numFmtId="0" fontId="10" fillId="12" borderId="244" xfId="0" applyNumberFormat="1" applyFont="1" applyFill="1" applyBorder="1" applyAlignment="1">
      <alignment horizontal="left"/>
    </xf>
    <xf numFmtId="0" fontId="10" fillId="12" borderId="180" xfId="0" applyNumberFormat="1" applyFont="1" applyFill="1" applyBorder="1" applyAlignment="1">
      <alignment horizontal="left"/>
    </xf>
    <xf numFmtId="0" fontId="10" fillId="12" borderId="108" xfId="0" applyNumberFormat="1" applyFont="1" applyFill="1" applyBorder="1" applyAlignment="1">
      <alignment horizontal="left"/>
    </xf>
    <xf numFmtId="0" fontId="10" fillId="12" borderId="194" xfId="0" applyNumberFormat="1" applyFont="1" applyFill="1" applyBorder="1" applyAlignment="1">
      <alignment horizontal="left"/>
    </xf>
    <xf numFmtId="0" fontId="10" fillId="12" borderId="164" xfId="0" applyNumberFormat="1" applyFont="1" applyFill="1" applyBorder="1" applyAlignment="1">
      <alignment horizontal="left"/>
    </xf>
    <xf numFmtId="0" fontId="10" fillId="12" borderId="165" xfId="0" applyNumberFormat="1" applyFont="1" applyFill="1" applyBorder="1" applyAlignment="1">
      <alignment horizontal="left"/>
    </xf>
    <xf numFmtId="0" fontId="10" fillId="12" borderId="167" xfId="0" applyNumberFormat="1" applyFont="1" applyFill="1" applyBorder="1" applyAlignment="1">
      <alignment horizontal="left"/>
    </xf>
    <xf numFmtId="0" fontId="10" fillId="12" borderId="135" xfId="0" applyNumberFormat="1" applyFont="1" applyFill="1" applyBorder="1" applyAlignment="1">
      <alignment horizontal="left"/>
    </xf>
    <xf numFmtId="0" fontId="10" fillId="12" borderId="136" xfId="0" applyNumberFormat="1" applyFont="1" applyFill="1" applyBorder="1" applyAlignment="1">
      <alignment horizontal="left"/>
    </xf>
    <xf numFmtId="0" fontId="10" fillId="12" borderId="235" xfId="0" applyNumberFormat="1" applyFont="1" applyFill="1" applyBorder="1" applyAlignment="1">
      <alignment horizontal="left"/>
    </xf>
    <xf numFmtId="0" fontId="10" fillId="4" borderId="257" xfId="0" applyFont="1" applyFill="1" applyBorder="1" applyAlignment="1">
      <alignment horizontal="center"/>
    </xf>
    <xf numFmtId="0" fontId="10" fillId="4" borderId="73" xfId="0" applyFont="1" applyFill="1" applyBorder="1" applyAlignment="1">
      <alignment horizontal="center"/>
    </xf>
    <xf numFmtId="0" fontId="10" fillId="4" borderId="267" xfId="0" applyFont="1" applyFill="1" applyBorder="1" applyAlignment="1">
      <alignment horizontal="center"/>
    </xf>
    <xf numFmtId="0" fontId="10" fillId="3" borderId="354" xfId="0" applyFont="1" applyFill="1" applyBorder="1" applyAlignment="1">
      <alignment horizontal="center"/>
    </xf>
    <xf numFmtId="0" fontId="10" fillId="3" borderId="345" xfId="0" applyFont="1" applyFill="1" applyBorder="1" applyAlignment="1">
      <alignment horizontal="center"/>
    </xf>
    <xf numFmtId="0" fontId="10" fillId="3" borderId="345" xfId="0" applyNumberFormat="1" applyFont="1" applyFill="1" applyBorder="1" applyAlignment="1">
      <alignment horizontal="center"/>
    </xf>
    <xf numFmtId="0" fontId="10" fillId="3" borderId="346" xfId="0" applyNumberFormat="1" applyFont="1" applyFill="1" applyBorder="1" applyAlignment="1">
      <alignment horizontal="center"/>
    </xf>
    <xf numFmtId="0" fontId="10" fillId="4" borderId="332" xfId="0" applyFont="1" applyFill="1" applyBorder="1" applyAlignment="1">
      <alignment horizontal="center"/>
    </xf>
    <xf numFmtId="0" fontId="10" fillId="4" borderId="330" xfId="0" applyFont="1" applyFill="1" applyBorder="1" applyAlignment="1">
      <alignment horizontal="center"/>
    </xf>
    <xf numFmtId="0" fontId="10" fillId="4" borderId="330" xfId="0" applyNumberFormat="1" applyFont="1" applyFill="1" applyBorder="1" applyAlignment="1">
      <alignment horizontal="center"/>
    </xf>
    <xf numFmtId="0" fontId="10" fillId="4" borderId="331" xfId="0" applyNumberFormat="1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 textRotation="90" wrapText="1"/>
    </xf>
    <xf numFmtId="0" fontId="12" fillId="3" borderId="2" xfId="0" applyFont="1" applyFill="1" applyBorder="1" applyAlignment="1">
      <alignment horizontal="center" textRotation="90" wrapText="1"/>
    </xf>
    <xf numFmtId="0" fontId="12" fillId="3" borderId="3" xfId="0" applyFont="1" applyFill="1" applyBorder="1" applyAlignment="1">
      <alignment horizontal="center" textRotation="90" wrapText="1"/>
    </xf>
    <xf numFmtId="0" fontId="12" fillId="3" borderId="4" xfId="0" applyFont="1" applyFill="1" applyBorder="1" applyAlignment="1">
      <alignment horizontal="center" textRotation="90" wrapText="1"/>
    </xf>
    <xf numFmtId="0" fontId="12" fillId="3" borderId="5" xfId="0" applyFont="1" applyFill="1" applyBorder="1" applyAlignment="1">
      <alignment horizontal="center" textRotation="90" wrapText="1"/>
    </xf>
    <xf numFmtId="0" fontId="12" fillId="3" borderId="6" xfId="0" applyFont="1" applyFill="1" applyBorder="1" applyAlignment="1">
      <alignment horizontal="center" textRotation="90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301" xfId="0" applyFont="1" applyFill="1" applyBorder="1" applyAlignment="1">
      <alignment horizontal="center" vertical="center" wrapText="1"/>
    </xf>
    <xf numFmtId="0" fontId="6" fillId="3" borderId="294" xfId="0" applyFont="1" applyFill="1" applyBorder="1" applyAlignment="1">
      <alignment horizontal="center" vertical="center" textRotation="90" wrapText="1"/>
    </xf>
    <xf numFmtId="0" fontId="6" fillId="3" borderId="355" xfId="0" applyFont="1" applyFill="1" applyBorder="1" applyAlignment="1">
      <alignment horizontal="center" vertical="center" textRotation="90" wrapText="1"/>
    </xf>
    <xf numFmtId="0" fontId="6" fillId="3" borderId="356" xfId="0" applyFont="1" applyFill="1" applyBorder="1" applyAlignment="1">
      <alignment horizontal="center" vertical="center" textRotation="90" wrapText="1"/>
    </xf>
    <xf numFmtId="0" fontId="12" fillId="3" borderId="295" xfId="0" applyFont="1" applyFill="1" applyBorder="1" applyAlignment="1">
      <alignment horizontal="center" textRotation="90" wrapText="1"/>
    </xf>
    <xf numFmtId="0" fontId="12" fillId="3" borderId="357" xfId="0" applyFont="1" applyFill="1" applyBorder="1" applyAlignment="1">
      <alignment horizontal="center" textRotation="90" wrapText="1"/>
    </xf>
    <xf numFmtId="0" fontId="6" fillId="3" borderId="295" xfId="0" applyFont="1" applyFill="1" applyBorder="1" applyAlignment="1">
      <alignment horizontal="center" textRotation="90" wrapText="1"/>
    </xf>
    <xf numFmtId="0" fontId="6" fillId="3" borderId="357" xfId="0" applyFont="1" applyFill="1" applyBorder="1" applyAlignment="1">
      <alignment horizontal="center" textRotation="90" wrapText="1"/>
    </xf>
    <xf numFmtId="0" fontId="31" fillId="3" borderId="85" xfId="0" applyFont="1" applyFill="1" applyBorder="1" applyAlignment="1">
      <alignment horizontal="center" wrapText="1"/>
    </xf>
    <xf numFmtId="0" fontId="31" fillId="3" borderId="89" xfId="0" applyFont="1" applyFill="1" applyBorder="1" applyAlignment="1">
      <alignment horizontal="center" wrapText="1"/>
    </xf>
    <xf numFmtId="0" fontId="32" fillId="3" borderId="85" xfId="0" applyFont="1" applyFill="1" applyBorder="1" applyAlignment="1">
      <alignment horizontal="center" wrapText="1"/>
    </xf>
    <xf numFmtId="0" fontId="32" fillId="3" borderId="86" xfId="0" applyFont="1" applyFill="1" applyBorder="1" applyAlignment="1">
      <alignment horizontal="center" wrapText="1"/>
    </xf>
    <xf numFmtId="0" fontId="32" fillId="3" borderId="89" xfId="0" applyFont="1" applyFill="1" applyBorder="1" applyAlignment="1">
      <alignment horizontal="center" wrapText="1"/>
    </xf>
    <xf numFmtId="0" fontId="6" fillId="3" borderId="358" xfId="0" applyFont="1" applyFill="1" applyBorder="1" applyAlignment="1">
      <alignment horizontal="center" vertical="center" textRotation="90" wrapText="1"/>
    </xf>
    <xf numFmtId="0" fontId="6" fillId="3" borderId="359" xfId="0" applyFont="1" applyFill="1" applyBorder="1" applyAlignment="1">
      <alignment horizontal="center" vertical="center" textRotation="90" wrapText="1"/>
    </xf>
    <xf numFmtId="0" fontId="10" fillId="3" borderId="85" xfId="0" applyFont="1" applyFill="1" applyBorder="1" applyAlignment="1">
      <alignment horizontal="left" vertical="center" wrapText="1"/>
    </xf>
    <xf numFmtId="0" fontId="10" fillId="3" borderId="86" xfId="0" applyFont="1" applyFill="1" applyBorder="1" applyAlignment="1">
      <alignment horizontal="left" vertical="center" wrapText="1"/>
    </xf>
    <xf numFmtId="0" fontId="10" fillId="3" borderId="301" xfId="0" applyFont="1" applyFill="1" applyBorder="1" applyAlignment="1">
      <alignment horizontal="left" vertical="center" wrapText="1"/>
    </xf>
    <xf numFmtId="0" fontId="12" fillId="0" borderId="312" xfId="0" applyFont="1" applyFill="1" applyBorder="1" applyAlignment="1">
      <alignment horizontal="center" vertical="center" wrapText="1"/>
    </xf>
    <xf numFmtId="0" fontId="12" fillId="0" borderId="286" xfId="0" applyFont="1" applyFill="1" applyBorder="1" applyAlignment="1">
      <alignment horizontal="center" vertical="center" wrapText="1"/>
    </xf>
    <xf numFmtId="0" fontId="10" fillId="3" borderId="312" xfId="0" applyFont="1" applyFill="1" applyBorder="1" applyAlignment="1">
      <alignment horizontal="left" vertical="center" wrapText="1"/>
    </xf>
    <xf numFmtId="0" fontId="10" fillId="3" borderId="51" xfId="0" applyFont="1" applyFill="1" applyBorder="1" applyAlignment="1">
      <alignment horizontal="left" vertical="center" wrapText="1"/>
    </xf>
    <xf numFmtId="0" fontId="10" fillId="3" borderId="313" xfId="0" applyFont="1" applyFill="1" applyBorder="1" applyAlignment="1">
      <alignment horizontal="left" vertical="center" wrapText="1"/>
    </xf>
    <xf numFmtId="0" fontId="6" fillId="9" borderId="12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0" fillId="0" borderId="28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12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286" xfId="0" applyFont="1" applyFill="1" applyBorder="1" applyAlignment="1">
      <alignment horizontal="center" vertical="center" wrapText="1"/>
    </xf>
    <xf numFmtId="0" fontId="10" fillId="0" borderId="313" xfId="0" applyFont="1" applyFill="1" applyBorder="1" applyAlignment="1">
      <alignment horizontal="center" vertical="center" wrapText="1"/>
    </xf>
    <xf numFmtId="0" fontId="12" fillId="0" borderId="283" xfId="0" applyFont="1" applyFill="1" applyBorder="1" applyAlignment="1">
      <alignment horizontal="center" vertical="center" wrapText="1"/>
    </xf>
    <xf numFmtId="0" fontId="12" fillId="0" borderId="285" xfId="0" applyFont="1" applyFill="1" applyBorder="1" applyAlignment="1">
      <alignment horizontal="center" vertical="center" wrapText="1"/>
    </xf>
    <xf numFmtId="0" fontId="10" fillId="0" borderId="285" xfId="0" applyFont="1" applyFill="1" applyBorder="1" applyAlignment="1">
      <alignment horizontal="center" vertical="center" wrapText="1"/>
    </xf>
    <xf numFmtId="49" fontId="10" fillId="3" borderId="89" xfId="0" applyNumberFormat="1" applyFont="1" applyFill="1" applyBorder="1" applyAlignment="1">
      <alignment horizontal="center" vertical="center"/>
    </xf>
    <xf numFmtId="0" fontId="10" fillId="0" borderId="85" xfId="0" applyFont="1" applyBorder="1" applyAlignment="1">
      <alignment horizontal="left" wrapText="1"/>
    </xf>
    <xf numFmtId="0" fontId="10" fillId="0" borderId="86" xfId="0" applyFont="1" applyBorder="1" applyAlignment="1">
      <alignment horizontal="left" wrapText="1"/>
    </xf>
    <xf numFmtId="0" fontId="10" fillId="0" borderId="89" xfId="0" applyFont="1" applyBorder="1" applyAlignment="1">
      <alignment horizontal="left" wrapText="1"/>
    </xf>
    <xf numFmtId="0" fontId="10" fillId="3" borderId="85" xfId="0" applyFont="1" applyFill="1" applyBorder="1" applyAlignment="1">
      <alignment horizontal="center"/>
    </xf>
    <xf numFmtId="0" fontId="10" fillId="3" borderId="89" xfId="0" applyFont="1" applyFill="1" applyBorder="1" applyAlignment="1">
      <alignment horizontal="center"/>
    </xf>
    <xf numFmtId="49" fontId="10" fillId="3" borderId="285" xfId="0" applyNumberFormat="1" applyFont="1" applyFill="1" applyBorder="1" applyAlignment="1">
      <alignment horizontal="center" vertical="center"/>
    </xf>
    <xf numFmtId="0" fontId="10" fillId="3" borderId="283" xfId="0" applyFont="1" applyFill="1" applyBorder="1" applyAlignment="1">
      <alignment horizontal="center"/>
    </xf>
    <xf numFmtId="0" fontId="10" fillId="3" borderId="285" xfId="0" applyFont="1" applyFill="1" applyBorder="1" applyAlignment="1">
      <alignment horizontal="center"/>
    </xf>
    <xf numFmtId="0" fontId="10" fillId="0" borderId="28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85" xfId="0" applyFont="1" applyBorder="1" applyAlignment="1">
      <alignment horizontal="center"/>
    </xf>
    <xf numFmtId="0" fontId="10" fillId="7" borderId="85" xfId="0" applyFont="1" applyFill="1" applyBorder="1" applyAlignment="1">
      <alignment horizontal="center" vertical="center"/>
    </xf>
    <xf numFmtId="0" fontId="10" fillId="7" borderId="89" xfId="0" applyFont="1" applyFill="1" applyBorder="1" applyAlignment="1">
      <alignment horizontal="center" vertical="center"/>
    </xf>
    <xf numFmtId="0" fontId="10" fillId="7" borderId="85" xfId="0" applyFont="1" applyFill="1" applyBorder="1" applyAlignment="1">
      <alignment horizontal="center"/>
    </xf>
    <xf numFmtId="0" fontId="10" fillId="7" borderId="86" xfId="0" applyFont="1" applyFill="1" applyBorder="1" applyAlignment="1">
      <alignment horizontal="center"/>
    </xf>
    <xf numFmtId="0" fontId="10" fillId="7" borderId="89" xfId="0" applyFont="1" applyFill="1" applyBorder="1" applyAlignment="1">
      <alignment horizontal="center"/>
    </xf>
    <xf numFmtId="14" fontId="10" fillId="7" borderId="300" xfId="0" applyNumberFormat="1" applyFont="1" applyFill="1" applyBorder="1" applyAlignment="1">
      <alignment horizontal="center"/>
    </xf>
    <xf numFmtId="14" fontId="10" fillId="7" borderId="85" xfId="0" applyNumberFormat="1" applyFont="1" applyFill="1" applyBorder="1" applyAlignment="1">
      <alignment horizontal="center"/>
    </xf>
    <xf numFmtId="14" fontId="10" fillId="7" borderId="86" xfId="0" applyNumberFormat="1" applyFont="1" applyFill="1" applyBorder="1" applyAlignment="1">
      <alignment horizontal="center"/>
    </xf>
    <xf numFmtId="14" fontId="10" fillId="7" borderId="301" xfId="0" applyNumberFormat="1" applyFont="1" applyFill="1" applyBorder="1" applyAlignment="1">
      <alignment horizontal="center"/>
    </xf>
    <xf numFmtId="14" fontId="10" fillId="0" borderId="310" xfId="0" applyNumberFormat="1" applyFont="1" applyBorder="1" applyAlignment="1">
      <alignment horizontal="center"/>
    </xf>
    <xf numFmtId="0" fontId="0" fillId="0" borderId="283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310" xfId="0" applyFont="1" applyBorder="1" applyAlignment="1">
      <alignment horizontal="center"/>
    </xf>
    <xf numFmtId="14" fontId="10" fillId="0" borderId="325" xfId="0" applyNumberFormat="1" applyFont="1" applyBorder="1" applyAlignment="1">
      <alignment horizontal="center"/>
    </xf>
    <xf numFmtId="0" fontId="10" fillId="0" borderId="283" xfId="0" applyFont="1" applyFill="1" applyBorder="1" applyAlignment="1">
      <alignment horizontal="center"/>
    </xf>
    <xf numFmtId="0" fontId="10" fillId="0" borderId="285" xfId="0" applyFont="1" applyFill="1" applyBorder="1" applyAlignment="1">
      <alignment horizontal="center"/>
    </xf>
    <xf numFmtId="14" fontId="10" fillId="0" borderId="360" xfId="0" applyNumberFormat="1" applyFont="1" applyBorder="1" applyAlignment="1">
      <alignment horizontal="center"/>
    </xf>
    <xf numFmtId="14" fontId="10" fillId="0" borderId="361" xfId="0" applyNumberFormat="1" applyFont="1" applyBorder="1" applyAlignment="1">
      <alignment horizontal="center"/>
    </xf>
    <xf numFmtId="0" fontId="12" fillId="3" borderId="122" xfId="0" applyFont="1" applyFill="1" applyBorder="1" applyAlignment="1">
      <alignment horizontal="center" vertical="center" textRotation="90" wrapText="1"/>
    </xf>
    <xf numFmtId="0" fontId="12" fillId="3" borderId="40" xfId="0" applyFont="1" applyFill="1" applyBorder="1" applyAlignment="1">
      <alignment horizontal="center" vertical="center" textRotation="90" wrapText="1"/>
    </xf>
    <xf numFmtId="0" fontId="12" fillId="3" borderId="227" xfId="0" applyFont="1" applyFill="1" applyBorder="1" applyAlignment="1">
      <alignment horizontal="center" vertical="center" textRotation="90" wrapText="1"/>
    </xf>
    <xf numFmtId="0" fontId="14" fillId="0" borderId="312" xfId="0" applyFont="1" applyBorder="1" applyAlignment="1">
      <alignment horizontal="center"/>
    </xf>
    <xf numFmtId="0" fontId="14" fillId="0" borderId="286" xfId="0" applyFont="1" applyBorder="1" applyAlignment="1">
      <alignment horizontal="center"/>
    </xf>
    <xf numFmtId="0" fontId="10" fillId="0" borderId="31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286" xfId="0" applyFont="1" applyBorder="1" applyAlignment="1">
      <alignment horizontal="center"/>
    </xf>
    <xf numFmtId="14" fontId="10" fillId="0" borderId="357" xfId="0" applyNumberFormat="1" applyFont="1" applyBorder="1" applyAlignment="1">
      <alignment horizontal="center"/>
    </xf>
    <xf numFmtId="14" fontId="10" fillId="0" borderId="362" xfId="0" applyNumberFormat="1" applyFont="1" applyBorder="1" applyAlignment="1">
      <alignment horizontal="center"/>
    </xf>
    <xf numFmtId="49" fontId="10" fillId="3" borderId="286" xfId="0" applyNumberFormat="1" applyFont="1" applyFill="1" applyBorder="1" applyAlignment="1">
      <alignment horizontal="center" vertical="center"/>
    </xf>
    <xf numFmtId="0" fontId="14" fillId="0" borderId="283" xfId="0" applyFont="1" applyBorder="1" applyAlignment="1">
      <alignment horizontal="center"/>
    </xf>
    <xf numFmtId="0" fontId="14" fillId="0" borderId="285" xfId="0" applyFont="1" applyBorder="1" applyAlignment="1">
      <alignment horizontal="center"/>
    </xf>
    <xf numFmtId="0" fontId="6" fillId="3" borderId="284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6" fillId="3" borderId="131" xfId="0" applyFont="1" applyFill="1" applyBorder="1" applyAlignment="1">
      <alignment horizontal="center"/>
    </xf>
    <xf numFmtId="0" fontId="6" fillId="3" borderId="363" xfId="0" applyFont="1" applyFill="1" applyBorder="1" applyAlignment="1">
      <alignment horizontal="center"/>
    </xf>
    <xf numFmtId="0" fontId="6" fillId="4" borderId="28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85" xfId="0" applyFont="1" applyFill="1" applyBorder="1" applyAlignment="1">
      <alignment horizontal="center"/>
    </xf>
    <xf numFmtId="0" fontId="6" fillId="3" borderId="28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8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2" fillId="3" borderId="122" xfId="0" applyFont="1" applyFill="1" applyBorder="1" applyAlignment="1">
      <alignment horizontal="center" vertical="center" textRotation="90"/>
    </xf>
    <xf numFmtId="0" fontId="12" fillId="3" borderId="40" xfId="0" applyFont="1" applyFill="1" applyBorder="1" applyAlignment="1">
      <alignment horizontal="center" vertical="center" textRotation="90"/>
    </xf>
    <xf numFmtId="0" fontId="12" fillId="3" borderId="227" xfId="0" applyFont="1" applyFill="1" applyBorder="1" applyAlignment="1">
      <alignment horizontal="center" vertical="center" textRotation="90"/>
    </xf>
    <xf numFmtId="0" fontId="6" fillId="3" borderId="295" xfId="0" applyFont="1" applyFill="1" applyBorder="1" applyAlignment="1">
      <alignment horizontal="center" textRotation="90"/>
    </xf>
    <xf numFmtId="0" fontId="6" fillId="3" borderId="297" xfId="0" applyFont="1" applyFill="1" applyBorder="1" applyAlignment="1">
      <alignment horizontal="center" textRotation="90"/>
    </xf>
    <xf numFmtId="0" fontId="6" fillId="3" borderId="297" xfId="0" applyFont="1" applyFill="1" applyBorder="1" applyAlignment="1">
      <alignment horizontal="center" textRotation="90" wrapText="1"/>
    </xf>
    <xf numFmtId="0" fontId="12" fillId="3" borderId="85" xfId="0" applyFont="1" applyFill="1" applyBorder="1" applyAlignment="1">
      <alignment horizontal="center" textRotation="90"/>
    </xf>
    <xf numFmtId="0" fontId="12" fillId="3" borderId="89" xfId="0" applyFont="1" applyFill="1" applyBorder="1" applyAlignment="1">
      <alignment horizontal="center" textRotation="90"/>
    </xf>
    <xf numFmtId="0" fontId="12" fillId="3" borderId="86" xfId="0" applyFont="1" applyFill="1" applyBorder="1" applyAlignment="1">
      <alignment horizontal="center" textRotation="90" wrapText="1"/>
    </xf>
    <xf numFmtId="0" fontId="6" fillId="3" borderId="52" xfId="0" applyFont="1" applyFill="1" applyBorder="1" applyAlignment="1">
      <alignment horizontal="center" textRotation="90"/>
    </xf>
    <xf numFmtId="0" fontId="6" fillId="3" borderId="2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3" borderId="42" xfId="0" applyFont="1" applyFill="1" applyBorder="1" applyAlignment="1">
      <alignment horizontal="center" textRotation="90"/>
    </xf>
    <xf numFmtId="0" fontId="6" fillId="3" borderId="43" xfId="0" applyFont="1" applyFill="1" applyBorder="1" applyAlignment="1">
      <alignment horizontal="center" textRotation="90"/>
    </xf>
    <xf numFmtId="0" fontId="6" fillId="3" borderId="44" xfId="0" applyFont="1" applyFill="1" applyBorder="1" applyAlignment="1">
      <alignment horizontal="center" textRotation="90"/>
    </xf>
    <xf numFmtId="0" fontId="6" fillId="4" borderId="284" xfId="0" applyFont="1" applyFill="1" applyBorder="1" applyAlignment="1">
      <alignment horizontal="left"/>
    </xf>
    <xf numFmtId="0" fontId="6" fillId="4" borderId="59" xfId="0" applyFont="1" applyFill="1" applyBorder="1" applyAlignment="1">
      <alignment horizontal="left"/>
    </xf>
    <xf numFmtId="0" fontId="6" fillId="4" borderId="131" xfId="0" applyFont="1" applyFill="1" applyBorder="1" applyAlignment="1">
      <alignment horizontal="left"/>
    </xf>
    <xf numFmtId="0" fontId="6" fillId="4" borderId="312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286" xfId="0" applyFont="1" applyFill="1" applyBorder="1" applyAlignment="1">
      <alignment horizontal="center"/>
    </xf>
    <xf numFmtId="0" fontId="6" fillId="3" borderId="312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286" xfId="0" applyFont="1" applyFill="1" applyBorder="1" applyAlignment="1">
      <alignment horizontal="center"/>
    </xf>
    <xf numFmtId="0" fontId="6" fillId="3" borderId="313" xfId="0" applyFont="1" applyFill="1" applyBorder="1" applyAlignment="1">
      <alignment horizontal="center"/>
    </xf>
    <xf numFmtId="0" fontId="10" fillId="9" borderId="257" xfId="0" applyFont="1" applyFill="1" applyBorder="1" applyAlignment="1">
      <alignment horizontal="center" wrapText="1"/>
    </xf>
    <xf numFmtId="0" fontId="10" fillId="9" borderId="73" xfId="0" applyFont="1" applyFill="1" applyBorder="1" applyAlignment="1">
      <alignment horizontal="center" wrapText="1"/>
    </xf>
    <xf numFmtId="0" fontId="10" fillId="8" borderId="257" xfId="0" applyFont="1" applyFill="1" applyBorder="1" applyAlignment="1">
      <alignment horizontal="center" wrapText="1"/>
    </xf>
    <xf numFmtId="0" fontId="10" fillId="8" borderId="73" xfId="0" applyFont="1" applyFill="1" applyBorder="1" applyAlignment="1">
      <alignment horizontal="center" wrapText="1"/>
    </xf>
    <xf numFmtId="0" fontId="10" fillId="8" borderId="267" xfId="0" applyFont="1" applyFill="1" applyBorder="1" applyAlignment="1">
      <alignment horizontal="center" wrapText="1"/>
    </xf>
    <xf numFmtId="0" fontId="12" fillId="3" borderId="45" xfId="0" applyFont="1" applyFill="1" applyBorder="1" applyAlignment="1">
      <alignment horizontal="center" wrapText="1"/>
    </xf>
    <xf numFmtId="0" fontId="12" fillId="3" borderId="46" xfId="0" applyFont="1" applyFill="1" applyBorder="1" applyAlignment="1">
      <alignment horizontal="center" wrapText="1"/>
    </xf>
    <xf numFmtId="0" fontId="10" fillId="4" borderId="328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196" xfId="0" applyFont="1" applyFill="1" applyBorder="1" applyAlignment="1">
      <alignment horizontal="center"/>
    </xf>
    <xf numFmtId="0" fontId="10" fillId="4" borderId="187" xfId="0" applyFont="1" applyFill="1" applyBorder="1" applyAlignment="1">
      <alignment horizontal="center"/>
    </xf>
    <xf numFmtId="0" fontId="12" fillId="3" borderId="364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0" fillId="4" borderId="27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272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2" fillId="3" borderId="268" xfId="0" applyFont="1" applyFill="1" applyBorder="1" applyAlignment="1">
      <alignment horizontal="center"/>
    </xf>
    <xf numFmtId="0" fontId="12" fillId="3" borderId="261" xfId="0" applyFont="1" applyFill="1" applyBorder="1" applyAlignment="1">
      <alignment horizontal="center"/>
    </xf>
    <xf numFmtId="0" fontId="10" fillId="4" borderId="260" xfId="0" applyFont="1" applyFill="1" applyBorder="1" applyAlignment="1">
      <alignment horizontal="center"/>
    </xf>
    <xf numFmtId="0" fontId="10" fillId="4" borderId="261" xfId="0" applyFont="1" applyFill="1" applyBorder="1" applyAlignment="1">
      <alignment horizontal="center"/>
    </xf>
    <xf numFmtId="0" fontId="10" fillId="4" borderId="259" xfId="0" applyFont="1" applyFill="1" applyBorder="1" applyAlignment="1">
      <alignment horizontal="center"/>
    </xf>
    <xf numFmtId="0" fontId="10" fillId="4" borderId="262" xfId="0" applyFont="1" applyFill="1" applyBorder="1" applyAlignment="1">
      <alignment horizontal="center"/>
    </xf>
    <xf numFmtId="0" fontId="12" fillId="3" borderId="365" xfId="0" applyFont="1" applyFill="1" applyBorder="1" applyAlignment="1">
      <alignment horizontal="center"/>
    </xf>
    <xf numFmtId="0" fontId="12" fillId="3" borderId="366" xfId="0" applyFont="1" applyFill="1" applyBorder="1" applyAlignment="1">
      <alignment horizontal="center"/>
    </xf>
    <xf numFmtId="0" fontId="12" fillId="4" borderId="366" xfId="0" applyFont="1" applyFill="1" applyBorder="1" applyAlignment="1">
      <alignment horizontal="center"/>
    </xf>
    <xf numFmtId="0" fontId="12" fillId="4" borderId="367" xfId="0" applyFont="1" applyFill="1" applyBorder="1" applyAlignment="1">
      <alignment horizontal="center"/>
    </xf>
    <xf numFmtId="0" fontId="12" fillId="3" borderId="354" xfId="0" applyFont="1" applyFill="1" applyBorder="1" applyAlignment="1">
      <alignment horizontal="center" textRotation="90" wrapText="1"/>
    </xf>
    <xf numFmtId="0" fontId="12" fillId="3" borderId="345" xfId="0" applyFont="1" applyFill="1" applyBorder="1" applyAlignment="1">
      <alignment horizontal="center" textRotation="90" wrapText="1"/>
    </xf>
    <xf numFmtId="0" fontId="12" fillId="3" borderId="298" xfId="0" applyFont="1" applyFill="1" applyBorder="1" applyAlignment="1">
      <alignment horizontal="center" textRotation="90" wrapText="1"/>
    </xf>
    <xf numFmtId="0" fontId="12" fillId="3" borderId="261" xfId="0" applyFont="1" applyFill="1" applyBorder="1" applyAlignment="1">
      <alignment horizontal="center" textRotation="90" wrapText="1"/>
    </xf>
    <xf numFmtId="0" fontId="12" fillId="3" borderId="299" xfId="0" applyFont="1" applyFill="1" applyBorder="1" applyAlignment="1">
      <alignment horizontal="center" textRotation="90" wrapText="1"/>
    </xf>
    <xf numFmtId="0" fontId="12" fillId="3" borderId="262" xfId="0" applyFont="1" applyFill="1" applyBorder="1" applyAlignment="1">
      <alignment horizontal="center" textRotation="90" wrapText="1"/>
    </xf>
    <xf numFmtId="0" fontId="12" fillId="3" borderId="309" xfId="0" applyFont="1" applyFill="1" applyBorder="1" applyAlignment="1">
      <alignment horizontal="center"/>
    </xf>
    <xf numFmtId="0" fontId="12" fillId="3" borderId="310" xfId="0" applyFont="1" applyFill="1" applyBorder="1" applyAlignment="1">
      <alignment horizontal="center"/>
    </xf>
    <xf numFmtId="0" fontId="12" fillId="4" borderId="310" xfId="0" applyFont="1" applyFill="1" applyBorder="1" applyAlignment="1">
      <alignment horizontal="center"/>
    </xf>
    <xf numFmtId="0" fontId="12" fillId="4" borderId="325" xfId="0" applyFont="1" applyFill="1" applyBorder="1" applyAlignment="1">
      <alignment horizontal="center"/>
    </xf>
    <xf numFmtId="9" fontId="12" fillId="4" borderId="310" xfId="0" applyNumberFormat="1" applyFont="1" applyFill="1" applyBorder="1" applyAlignment="1">
      <alignment horizontal="center"/>
    </xf>
    <xf numFmtId="0" fontId="12" fillId="4" borderId="309" xfId="0" applyFont="1" applyFill="1" applyBorder="1" applyAlignment="1">
      <alignment horizontal="center"/>
    </xf>
    <xf numFmtId="0" fontId="12" fillId="3" borderId="325" xfId="0" applyFont="1" applyFill="1" applyBorder="1" applyAlignment="1">
      <alignment horizontal="center"/>
    </xf>
    <xf numFmtId="0" fontId="12" fillId="4" borderId="326" xfId="0" applyFont="1" applyFill="1" applyBorder="1" applyAlignment="1">
      <alignment horizontal="center"/>
    </xf>
    <xf numFmtId="0" fontId="12" fillId="4" borderId="321" xfId="0" applyFont="1" applyFill="1" applyBorder="1" applyAlignment="1">
      <alignment horizontal="center"/>
    </xf>
    <xf numFmtId="0" fontId="12" fillId="3" borderId="321" xfId="0" applyFont="1" applyFill="1" applyBorder="1" applyAlignment="1">
      <alignment horizontal="center"/>
    </xf>
    <xf numFmtId="0" fontId="12" fillId="3" borderId="327" xfId="0" applyFont="1" applyFill="1" applyBorder="1" applyAlignment="1">
      <alignment horizontal="center"/>
    </xf>
    <xf numFmtId="10" fontId="12" fillId="4" borderId="366" xfId="0" applyNumberFormat="1" applyFont="1" applyFill="1" applyBorder="1" applyAlignment="1">
      <alignment horizontal="center"/>
    </xf>
    <xf numFmtId="9" fontId="12" fillId="4" borderId="366" xfId="0" applyNumberFormat="1" applyFont="1" applyFill="1" applyBorder="1" applyAlignment="1">
      <alignment horizontal="center"/>
    </xf>
    <xf numFmtId="0" fontId="12" fillId="3" borderId="354" xfId="0" applyFont="1" applyFill="1" applyBorder="1" applyAlignment="1">
      <alignment horizontal="center" textRotation="90"/>
    </xf>
    <xf numFmtId="0" fontId="12" fillId="3" borderId="345" xfId="0" applyFont="1" applyFill="1" applyBorder="1" applyAlignment="1">
      <alignment horizontal="center" textRotation="90"/>
    </xf>
    <xf numFmtId="49" fontId="8" fillId="3" borderId="268" xfId="0" applyNumberFormat="1" applyFont="1" applyFill="1" applyBorder="1" applyAlignment="1">
      <alignment horizontal="center"/>
    </xf>
    <xf numFmtId="49" fontId="8" fillId="3" borderId="261" xfId="0" applyNumberFormat="1" applyFont="1" applyFill="1" applyBorder="1" applyAlignment="1">
      <alignment horizontal="center"/>
    </xf>
    <xf numFmtId="0" fontId="6" fillId="3" borderId="261" xfId="0" applyFont="1" applyFill="1" applyBorder="1" applyAlignment="1">
      <alignment horizontal="left"/>
    </xf>
    <xf numFmtId="0" fontId="6" fillId="3" borderId="262" xfId="0" applyFont="1" applyFill="1" applyBorder="1" applyAlignment="1">
      <alignment horizontal="left"/>
    </xf>
    <xf numFmtId="0" fontId="12" fillId="3" borderId="223" xfId="0" applyFont="1" applyFill="1" applyBorder="1" applyAlignment="1">
      <alignment horizontal="center" wrapText="1"/>
    </xf>
    <xf numFmtId="0" fontId="12" fillId="3" borderId="69" xfId="0" applyFont="1" applyFill="1" applyBorder="1" applyAlignment="1">
      <alignment horizontal="center" wrapText="1"/>
    </xf>
    <xf numFmtId="0" fontId="12" fillId="3" borderId="190" xfId="0" applyFont="1" applyFill="1" applyBorder="1" applyAlignment="1">
      <alignment horizontal="center" wrapText="1"/>
    </xf>
    <xf numFmtId="0" fontId="12" fillId="3" borderId="227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329" xfId="0" applyFont="1" applyFill="1" applyBorder="1" applyAlignment="1">
      <alignment horizontal="center" wrapText="1"/>
    </xf>
    <xf numFmtId="0" fontId="10" fillId="3" borderId="187" xfId="0" applyFont="1" applyFill="1" applyBorder="1" applyAlignment="1">
      <alignment horizontal="center"/>
    </xf>
    <xf numFmtId="0" fontId="10" fillId="3" borderId="245" xfId="0" applyFont="1" applyFill="1" applyBorder="1" applyAlignment="1">
      <alignment horizontal="center"/>
    </xf>
    <xf numFmtId="0" fontId="10" fillId="3" borderId="114" xfId="0" applyFont="1" applyFill="1" applyBorder="1" applyAlignment="1">
      <alignment horizontal="center"/>
    </xf>
    <xf numFmtId="0" fontId="10" fillId="3" borderId="115" xfId="0" applyFont="1" applyFill="1" applyBorder="1" applyAlignment="1">
      <alignment horizontal="center"/>
    </xf>
    <xf numFmtId="0" fontId="12" fillId="4" borderId="27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4" borderId="313" xfId="0" applyFont="1" applyFill="1" applyBorder="1" applyAlignment="1">
      <alignment horizontal="center"/>
    </xf>
    <xf numFmtId="0" fontId="12" fillId="3" borderId="257" xfId="0" applyFont="1" applyFill="1" applyBorder="1" applyAlignment="1">
      <alignment horizontal="center" vertical="center" wrapText="1"/>
    </xf>
    <xf numFmtId="0" fontId="12" fillId="3" borderId="73" xfId="0" applyFont="1" applyFill="1" applyBorder="1" applyAlignment="1">
      <alignment horizontal="center" vertical="center" wrapText="1"/>
    </xf>
    <xf numFmtId="0" fontId="12" fillId="3" borderId="368" xfId="0" applyFont="1" applyFill="1" applyBorder="1" applyAlignment="1">
      <alignment horizontal="center" vertical="center" wrapText="1"/>
    </xf>
    <xf numFmtId="0" fontId="12" fillId="3" borderId="342" xfId="0" applyFont="1" applyFill="1" applyBorder="1" applyAlignment="1">
      <alignment horizontal="center" vertical="center" wrapText="1"/>
    </xf>
    <xf numFmtId="0" fontId="12" fillId="4" borderId="342" xfId="0" applyFont="1" applyFill="1" applyBorder="1" applyAlignment="1">
      <alignment horizontal="center" vertical="center"/>
    </xf>
    <xf numFmtId="0" fontId="12" fillId="4" borderId="369" xfId="0" applyFont="1" applyFill="1" applyBorder="1" applyAlignment="1">
      <alignment horizontal="center" vertical="center"/>
    </xf>
    <xf numFmtId="0" fontId="12" fillId="3" borderId="368" xfId="0" applyFont="1" applyFill="1" applyBorder="1" applyAlignment="1">
      <alignment horizontal="center" vertical="center"/>
    </xf>
    <xf numFmtId="0" fontId="12" fillId="3" borderId="342" xfId="0" applyFont="1" applyFill="1" applyBorder="1" applyAlignment="1">
      <alignment horizontal="center" vertical="center"/>
    </xf>
    <xf numFmtId="0" fontId="12" fillId="4" borderId="343" xfId="0" applyFont="1" applyFill="1" applyBorder="1" applyAlignment="1">
      <alignment horizontal="center" vertical="center"/>
    </xf>
    <xf numFmtId="0" fontId="12" fillId="3" borderId="259" xfId="0" applyFont="1" applyFill="1" applyBorder="1" applyAlignment="1">
      <alignment horizontal="center"/>
    </xf>
    <xf numFmtId="0" fontId="12" fillId="4" borderId="260" xfId="0" applyFont="1" applyFill="1" applyBorder="1" applyAlignment="1">
      <alignment horizontal="center"/>
    </xf>
    <xf numFmtId="0" fontId="12" fillId="4" borderId="261" xfId="0" applyFont="1" applyFill="1" applyBorder="1" applyAlignment="1">
      <alignment horizontal="center"/>
    </xf>
    <xf numFmtId="0" fontId="12" fillId="4" borderId="299" xfId="0" applyFont="1" applyFill="1" applyBorder="1" applyAlignment="1">
      <alignment horizontal="center"/>
    </xf>
    <xf numFmtId="0" fontId="12" fillId="3" borderId="298" xfId="0" applyFont="1" applyFill="1" applyBorder="1" applyAlignment="1">
      <alignment horizontal="center"/>
    </xf>
    <xf numFmtId="0" fontId="12" fillId="4" borderId="262" xfId="0" applyFont="1" applyFill="1" applyBorder="1" applyAlignment="1">
      <alignment horizontal="center"/>
    </xf>
    <xf numFmtId="0" fontId="10" fillId="3" borderId="370" xfId="22" applyFont="1" applyFill="1" applyBorder="1" applyAlignment="1">
      <alignment horizontal="left"/>
      <protection/>
    </xf>
    <xf numFmtId="0" fontId="10" fillId="3" borderId="36" xfId="22" applyFont="1" applyFill="1" applyBorder="1" applyAlignment="1">
      <alignment horizontal="left"/>
      <protection/>
    </xf>
    <xf numFmtId="0" fontId="10" fillId="3" borderId="37" xfId="22" applyFont="1" applyFill="1" applyBorder="1" applyAlignment="1">
      <alignment horizontal="left"/>
      <protection/>
    </xf>
    <xf numFmtId="0" fontId="10" fillId="3" borderId="227" xfId="22" applyFont="1" applyFill="1" applyBorder="1" applyAlignment="1">
      <alignment horizontal="left"/>
      <protection/>
    </xf>
    <xf numFmtId="0" fontId="10" fillId="3" borderId="5" xfId="22" applyFont="1" applyFill="1" applyBorder="1" applyAlignment="1">
      <alignment horizontal="left"/>
      <protection/>
    </xf>
    <xf numFmtId="0" fontId="10" fillId="0" borderId="371" xfId="22" applyNumberFormat="1" applyFont="1" applyFill="1" applyBorder="1" applyAlignment="1">
      <alignment horizontal="left"/>
      <protection/>
    </xf>
    <xf numFmtId="0" fontId="10" fillId="0" borderId="372" xfId="22" applyNumberFormat="1" applyFont="1" applyFill="1" applyBorder="1" applyAlignment="1">
      <alignment horizontal="left"/>
      <protection/>
    </xf>
    <xf numFmtId="0" fontId="5" fillId="0" borderId="227" xfId="22" applyFont="1" applyBorder="1" applyAlignment="1">
      <alignment horizontal="center" vertical="center" wrapText="1"/>
      <protection/>
    </xf>
    <xf numFmtId="0" fontId="5" fillId="0" borderId="5" xfId="22" applyFont="1" applyBorder="1" applyAlignment="1">
      <alignment horizontal="center" vertical="center" wrapText="1"/>
      <protection/>
    </xf>
    <xf numFmtId="0" fontId="10" fillId="7" borderId="2" xfId="22" applyFont="1" applyFill="1" applyBorder="1" applyAlignment="1">
      <alignment horizontal="center"/>
      <protection/>
    </xf>
    <xf numFmtId="0" fontId="6" fillId="7" borderId="5" xfId="22" applyFont="1" applyFill="1" applyBorder="1" applyAlignment="1">
      <alignment horizontal="right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6" fillId="3" borderId="257" xfId="22" applyFont="1" applyFill="1" applyBorder="1" applyAlignment="1">
      <alignment horizontal="center"/>
      <protection/>
    </xf>
    <xf numFmtId="0" fontId="6" fillId="3" borderId="73" xfId="22" applyFont="1" applyFill="1" applyBorder="1" applyAlignment="1">
      <alignment horizontal="center"/>
      <protection/>
    </xf>
    <xf numFmtId="0" fontId="6" fillId="3" borderId="267" xfId="22" applyFont="1" applyFill="1" applyBorder="1" applyAlignment="1">
      <alignment horizontal="center"/>
      <protection/>
    </xf>
    <xf numFmtId="0" fontId="10" fillId="0" borderId="2" xfId="22" applyFont="1" applyBorder="1" applyAlignment="1">
      <alignment horizontal="right" vertical="center"/>
      <protection/>
    </xf>
    <xf numFmtId="0" fontId="10" fillId="3" borderId="373" xfId="22" applyFont="1" applyFill="1" applyBorder="1" applyAlignment="1">
      <alignment horizontal="left"/>
      <protection/>
    </xf>
    <xf numFmtId="0" fontId="10" fillId="3" borderId="75" xfId="22" applyFont="1" applyFill="1" applyBorder="1" applyAlignment="1">
      <alignment horizontal="left"/>
      <protection/>
    </xf>
    <xf numFmtId="0" fontId="10" fillId="0" borderId="75" xfId="22" applyNumberFormat="1" applyFont="1" applyFill="1" applyBorder="1" applyAlignment="1">
      <alignment horizontal="left"/>
      <protection/>
    </xf>
    <xf numFmtId="0" fontId="10" fillId="0" borderId="374" xfId="22" applyNumberFormat="1" applyFont="1" applyFill="1" applyBorder="1" applyAlignment="1">
      <alignment horizontal="left"/>
      <protection/>
    </xf>
    <xf numFmtId="0" fontId="10" fillId="3" borderId="335" xfId="22" applyFont="1" applyFill="1" applyBorder="1" applyAlignment="1">
      <alignment horizontal="center" vertical="center"/>
      <protection/>
    </xf>
    <xf numFmtId="0" fontId="10" fillId="3" borderId="336" xfId="22" applyFont="1" applyFill="1" applyBorder="1" applyAlignment="1">
      <alignment horizontal="center" vertical="center"/>
      <protection/>
    </xf>
    <xf numFmtId="0" fontId="10" fillId="3" borderId="375" xfId="22" applyFont="1" applyFill="1" applyBorder="1" applyAlignment="1">
      <alignment horizontal="center" vertical="center"/>
      <protection/>
    </xf>
    <xf numFmtId="0" fontId="10" fillId="3" borderId="264" xfId="22" applyFont="1" applyFill="1" applyBorder="1" applyAlignment="1">
      <alignment horizontal="center" vertical="center"/>
      <protection/>
    </xf>
    <xf numFmtId="0" fontId="10" fillId="3" borderId="337" xfId="22" applyFont="1" applyFill="1" applyBorder="1" applyAlignment="1">
      <alignment horizontal="center" vertical="center"/>
      <protection/>
    </xf>
    <xf numFmtId="0" fontId="10" fillId="3" borderId="338" xfId="22" applyFont="1" applyFill="1" applyBorder="1" applyAlignment="1">
      <alignment horizontal="center" vertical="center"/>
      <protection/>
    </xf>
    <xf numFmtId="0" fontId="7" fillId="0" borderId="62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41" xfId="22" applyFont="1" applyFill="1" applyBorder="1" applyAlignment="1">
      <alignment horizontal="center" vertical="center"/>
      <protection/>
    </xf>
    <xf numFmtId="0" fontId="7" fillId="0" borderId="339" xfId="22" applyFont="1" applyFill="1" applyBorder="1" applyAlignment="1">
      <alignment horizontal="center" vertical="center"/>
      <protection/>
    </xf>
    <xf numFmtId="0" fontId="10" fillId="3" borderId="229" xfId="22" applyFont="1" applyFill="1" applyBorder="1" applyAlignment="1">
      <alignment horizontal="left" vertical="center"/>
      <protection/>
    </xf>
    <xf numFmtId="0" fontId="10" fillId="3" borderId="91" xfId="22" applyFont="1" applyFill="1" applyBorder="1" applyAlignment="1">
      <alignment horizontal="left" vertical="center"/>
      <protection/>
    </xf>
    <xf numFmtId="0" fontId="10" fillId="3" borderId="92" xfId="22" applyFont="1" applyFill="1" applyBorder="1" applyAlignment="1">
      <alignment horizontal="left" vertical="center"/>
      <protection/>
    </xf>
    <xf numFmtId="0" fontId="10" fillId="0" borderId="230" xfId="22" applyNumberFormat="1" applyFont="1" applyFill="1" applyBorder="1" applyAlignment="1">
      <alignment horizontal="left"/>
      <protection/>
    </xf>
    <xf numFmtId="0" fontId="10" fillId="0" borderId="91" xfId="22" applyNumberFormat="1" applyFont="1" applyFill="1" applyBorder="1" applyAlignment="1">
      <alignment horizontal="left"/>
      <protection/>
    </xf>
    <xf numFmtId="0" fontId="10" fillId="0" borderId="231" xfId="22" applyNumberFormat="1" applyFont="1" applyFill="1" applyBorder="1" applyAlignment="1">
      <alignment horizontal="left"/>
      <protection/>
    </xf>
    <xf numFmtId="0" fontId="10" fillId="3" borderId="376" xfId="22" applyFont="1" applyFill="1" applyBorder="1" applyAlignment="1">
      <alignment horizontal="left"/>
      <protection/>
    </xf>
    <xf numFmtId="0" fontId="10" fillId="3" borderId="371" xfId="22" applyFont="1" applyFill="1" applyBorder="1" applyAlignment="1">
      <alignment horizontal="left"/>
      <protection/>
    </xf>
    <xf numFmtId="0" fontId="10" fillId="3" borderId="377" xfId="22" applyFont="1" applyFill="1" applyBorder="1" applyAlignment="1">
      <alignment horizontal="left"/>
      <protection/>
    </xf>
    <xf numFmtId="0" fontId="10" fillId="3" borderId="378" xfId="22" applyFont="1" applyFill="1" applyBorder="1" applyAlignment="1">
      <alignment horizontal="left"/>
      <protection/>
    </xf>
    <xf numFmtId="0" fontId="10" fillId="0" borderId="378" xfId="22" applyNumberFormat="1" applyFont="1" applyFill="1" applyBorder="1" applyAlignment="1">
      <alignment horizontal="left"/>
      <protection/>
    </xf>
    <xf numFmtId="0" fontId="10" fillId="0" borderId="379" xfId="22" applyNumberFormat="1" applyFont="1" applyFill="1" applyBorder="1" applyAlignment="1">
      <alignment horizontal="left"/>
      <protection/>
    </xf>
    <xf numFmtId="0" fontId="10" fillId="3" borderId="380" xfId="22" applyFont="1" applyFill="1" applyBorder="1" applyAlignment="1">
      <alignment horizontal="left"/>
      <protection/>
    </xf>
    <xf numFmtId="0" fontId="10" fillId="3" borderId="77" xfId="22" applyFont="1" applyFill="1" applyBorder="1" applyAlignment="1">
      <alignment horizontal="left"/>
      <protection/>
    </xf>
    <xf numFmtId="0" fontId="10" fillId="0" borderId="77" xfId="22" applyNumberFormat="1" applyFont="1" applyFill="1" applyBorder="1" applyAlignment="1">
      <alignment horizontal="left"/>
      <protection/>
    </xf>
    <xf numFmtId="0" fontId="10" fillId="0" borderId="381" xfId="22" applyNumberFormat="1" applyFont="1" applyFill="1" applyBorder="1" applyAlignment="1">
      <alignment horizontal="left"/>
      <protection/>
    </xf>
    <xf numFmtId="0" fontId="10" fillId="0" borderId="139" xfId="22" applyNumberFormat="1" applyFont="1" applyFill="1" applyBorder="1" applyAlignment="1">
      <alignment horizontal="center"/>
      <protection/>
    </xf>
    <xf numFmtId="0" fontId="10" fillId="0" borderId="79" xfId="22" applyNumberFormat="1" applyFont="1" applyFill="1" applyBorder="1" applyAlignment="1">
      <alignment horizontal="center"/>
      <protection/>
    </xf>
    <xf numFmtId="0" fontId="10" fillId="0" borderId="140" xfId="22" applyNumberFormat="1" applyFont="1" applyFill="1" applyBorder="1" applyAlignment="1">
      <alignment horizontal="center"/>
      <protection/>
    </xf>
    <xf numFmtId="0" fontId="10" fillId="3" borderId="203" xfId="22" applyFont="1" applyFill="1" applyBorder="1" applyAlignment="1">
      <alignment horizontal="left" vertical="center"/>
      <protection/>
    </xf>
    <xf numFmtId="0" fontId="10" fillId="3" borderId="204" xfId="22" applyFont="1" applyFill="1" applyBorder="1" applyAlignment="1">
      <alignment horizontal="left" vertical="center"/>
      <protection/>
    </xf>
    <xf numFmtId="0" fontId="10" fillId="3" borderId="205" xfId="22" applyFont="1" applyFill="1" applyBorder="1" applyAlignment="1">
      <alignment horizontal="left" vertical="center"/>
      <protection/>
    </xf>
    <xf numFmtId="0" fontId="10" fillId="3" borderId="206" xfId="22" applyFont="1" applyFill="1" applyBorder="1" applyAlignment="1">
      <alignment horizontal="left" vertical="center"/>
      <protection/>
    </xf>
    <xf numFmtId="14" fontId="10" fillId="0" borderId="207" xfId="22" applyNumberFormat="1" applyFont="1" applyFill="1" applyBorder="1" applyAlignment="1">
      <alignment horizontal="center" vertical="center"/>
      <protection/>
    </xf>
    <xf numFmtId="14" fontId="10" fillId="0" borderId="208" xfId="22" applyNumberFormat="1" applyFont="1" applyFill="1" applyBorder="1" applyAlignment="1">
      <alignment horizontal="center" vertical="center"/>
      <protection/>
    </xf>
    <xf numFmtId="14" fontId="10" fillId="0" borderId="209" xfId="22" applyNumberFormat="1" applyFont="1" applyFill="1" applyBorder="1" applyAlignment="1">
      <alignment horizontal="center" vertical="center"/>
      <protection/>
    </xf>
    <xf numFmtId="0" fontId="10" fillId="3" borderId="210" xfId="22" applyFont="1" applyFill="1" applyBorder="1" applyAlignment="1">
      <alignment horizontal="left" vertical="center"/>
      <protection/>
    </xf>
    <xf numFmtId="0" fontId="10" fillId="3" borderId="208" xfId="22" applyFont="1" applyFill="1" applyBorder="1" applyAlignment="1">
      <alignment horizontal="left" vertical="center"/>
      <protection/>
    </xf>
    <xf numFmtId="0" fontId="10" fillId="3" borderId="211" xfId="22" applyFont="1" applyFill="1" applyBorder="1" applyAlignment="1">
      <alignment horizontal="left" vertical="center"/>
      <protection/>
    </xf>
    <xf numFmtId="0" fontId="10" fillId="0" borderId="5" xfId="22" applyNumberFormat="1" applyFont="1" applyFill="1" applyBorder="1" applyAlignment="1">
      <alignment horizontal="center"/>
      <protection/>
    </xf>
    <xf numFmtId="0" fontId="10" fillId="0" borderId="6" xfId="22" applyNumberFormat="1" applyFont="1" applyFill="1" applyBorder="1" applyAlignment="1">
      <alignment horizontal="center"/>
      <protection/>
    </xf>
    <xf numFmtId="0" fontId="6" fillId="3" borderId="268" xfId="22" applyFont="1" applyFill="1" applyBorder="1" applyAlignment="1">
      <alignment horizontal="center"/>
      <protection/>
    </xf>
    <xf numFmtId="0" fontId="6" fillId="3" borderId="261" xfId="22" applyFont="1" applyFill="1" applyBorder="1" applyAlignment="1">
      <alignment horizontal="center"/>
      <protection/>
    </xf>
    <xf numFmtId="0" fontId="6" fillId="3" borderId="262" xfId="22" applyFont="1" applyFill="1" applyBorder="1" applyAlignment="1">
      <alignment horizontal="center"/>
      <protection/>
    </xf>
    <xf numFmtId="0" fontId="10" fillId="3" borderId="243" xfId="22" applyFont="1" applyFill="1" applyBorder="1" applyAlignment="1">
      <alignment horizontal="left"/>
      <protection/>
    </xf>
    <xf numFmtId="0" fontId="10" fillId="3" borderId="148" xfId="22" applyFont="1" applyFill="1" applyBorder="1" applyAlignment="1">
      <alignment horizontal="left"/>
      <protection/>
    </xf>
    <xf numFmtId="0" fontId="10" fillId="3" borderId="149" xfId="22" applyFont="1" applyFill="1" applyBorder="1" applyAlignment="1">
      <alignment horizontal="left"/>
      <protection/>
    </xf>
    <xf numFmtId="0" fontId="10" fillId="3" borderId="150" xfId="22" applyFont="1" applyFill="1" applyBorder="1" applyAlignment="1">
      <alignment horizontal="left"/>
      <protection/>
    </xf>
    <xf numFmtId="0" fontId="10" fillId="0" borderId="146" xfId="22" applyNumberFormat="1" applyFont="1" applyFill="1" applyBorder="1" applyAlignment="1">
      <alignment horizontal="center"/>
      <protection/>
    </xf>
    <xf numFmtId="0" fontId="10" fillId="0" borderId="144" xfId="22" applyNumberFormat="1" applyFont="1" applyFill="1" applyBorder="1" applyAlignment="1">
      <alignment horizontal="center"/>
      <protection/>
    </xf>
    <xf numFmtId="0" fontId="10" fillId="0" borderId="147" xfId="22" applyNumberFormat="1" applyFont="1" applyFill="1" applyBorder="1" applyAlignment="1">
      <alignment horizontal="center"/>
      <protection/>
    </xf>
    <xf numFmtId="0" fontId="10" fillId="3" borderId="269" xfId="22" applyFont="1" applyFill="1" applyBorder="1" applyAlignment="1">
      <alignment horizontal="left" vertical="center"/>
      <protection/>
    </xf>
    <xf numFmtId="0" fontId="10" fillId="3" borderId="144" xfId="22" applyFont="1" applyFill="1" applyBorder="1" applyAlignment="1">
      <alignment horizontal="left" vertical="center"/>
      <protection/>
    </xf>
    <xf numFmtId="0" fontId="10" fillId="3" borderId="145" xfId="22" applyFont="1" applyFill="1" applyBorder="1" applyAlignment="1">
      <alignment horizontal="left" vertical="center"/>
      <protection/>
    </xf>
    <xf numFmtId="0" fontId="10" fillId="3" borderId="93" xfId="22" applyFont="1" applyFill="1" applyBorder="1" applyAlignment="1">
      <alignment horizontal="left" vertical="center"/>
      <protection/>
    </xf>
    <xf numFmtId="0" fontId="10" fillId="3" borderId="79" xfId="22" applyFont="1" applyFill="1" applyBorder="1" applyAlignment="1">
      <alignment horizontal="left" vertical="center"/>
      <protection/>
    </xf>
    <xf numFmtId="0" fontId="10" fillId="3" borderId="80" xfId="22" applyFont="1" applyFill="1" applyBorder="1" applyAlignment="1">
      <alignment horizontal="left" vertical="center"/>
      <protection/>
    </xf>
    <xf numFmtId="0" fontId="10" fillId="0" borderId="69" xfId="22" applyNumberFormat="1" applyFont="1" applyFill="1" applyBorder="1" applyAlignment="1">
      <alignment horizontal="left" vertical="center"/>
      <protection/>
    </xf>
    <xf numFmtId="0" fontId="10" fillId="0" borderId="225" xfId="22" applyNumberFormat="1" applyFont="1" applyFill="1" applyBorder="1" applyAlignment="1">
      <alignment horizontal="left" vertical="center"/>
      <protection/>
    </xf>
    <xf numFmtId="0" fontId="10" fillId="0" borderId="0" xfId="22" applyNumberFormat="1" applyFont="1" applyFill="1" applyBorder="1" applyAlignment="1">
      <alignment horizontal="left" vertical="center"/>
      <protection/>
    </xf>
    <xf numFmtId="0" fontId="10" fillId="0" borderId="41" xfId="22" applyNumberFormat="1" applyFont="1" applyFill="1" applyBorder="1" applyAlignment="1">
      <alignment horizontal="left" vertical="center"/>
      <protection/>
    </xf>
    <xf numFmtId="0" fontId="10" fillId="0" borderId="153" xfId="22" applyNumberFormat="1" applyFont="1" applyFill="1" applyBorder="1" applyAlignment="1">
      <alignment horizontal="left" vertical="center"/>
      <protection/>
    </xf>
    <xf numFmtId="0" fontId="10" fillId="0" borderId="154" xfId="22" applyNumberFormat="1" applyFont="1" applyFill="1" applyBorder="1" applyAlignment="1">
      <alignment horizontal="left" vertical="center"/>
      <protection/>
    </xf>
    <xf numFmtId="0" fontId="10" fillId="3" borderId="202" xfId="22" applyFont="1" applyFill="1" applyBorder="1" applyAlignment="1">
      <alignment horizontal="left"/>
      <protection/>
    </xf>
    <xf numFmtId="0" fontId="10" fillId="3" borderId="135" xfId="22" applyFont="1" applyFill="1" applyBorder="1" applyAlignment="1">
      <alignment horizontal="left"/>
      <protection/>
    </xf>
    <xf numFmtId="0" fontId="10" fillId="3" borderId="136" xfId="22" applyFont="1" applyFill="1" applyBorder="1" applyAlignment="1">
      <alignment horizontal="left"/>
      <protection/>
    </xf>
    <xf numFmtId="0" fontId="10" fillId="3" borderId="151" xfId="22" applyFont="1" applyFill="1" applyBorder="1" applyAlignment="1">
      <alignment horizontal="left"/>
      <protection/>
    </xf>
    <xf numFmtId="49" fontId="10" fillId="4" borderId="186" xfId="22" applyNumberFormat="1" applyFont="1" applyFill="1" applyBorder="1" applyAlignment="1">
      <alignment horizontal="center"/>
      <protection/>
    </xf>
    <xf numFmtId="49" fontId="10" fillId="4" borderId="46" xfId="22" applyNumberFormat="1" applyFont="1" applyFill="1" applyBorder="1" applyAlignment="1">
      <alignment horizontal="center"/>
      <protection/>
    </xf>
    <xf numFmtId="49" fontId="10" fillId="4" borderId="187" xfId="22" applyNumberFormat="1" applyFont="1" applyFill="1" applyBorder="1" applyAlignment="1">
      <alignment horizontal="center"/>
      <protection/>
    </xf>
    <xf numFmtId="0" fontId="10" fillId="3" borderId="297" xfId="22" applyFont="1" applyFill="1" applyBorder="1" applyAlignment="1">
      <alignment horizontal="center" vertical="center" wrapText="1"/>
      <protection/>
    </xf>
    <xf numFmtId="0" fontId="12" fillId="3" borderId="297" xfId="22" applyFont="1" applyFill="1" applyBorder="1" applyAlignment="1">
      <alignment horizontal="center" vertical="center" wrapText="1"/>
      <protection/>
    </xf>
    <xf numFmtId="0" fontId="10" fillId="0" borderId="186" xfId="22" applyFont="1" applyBorder="1" applyAlignment="1">
      <alignment horizontal="center"/>
      <protection/>
    </xf>
    <xf numFmtId="0" fontId="10" fillId="0" borderId="46" xfId="22" applyFont="1" applyBorder="1" applyAlignment="1">
      <alignment horizontal="center"/>
      <protection/>
    </xf>
    <xf numFmtId="0" fontId="12" fillId="3" borderId="48" xfId="22" applyFont="1" applyFill="1" applyBorder="1" applyAlignment="1">
      <alignment horizontal="center" vertical="center"/>
      <protection/>
    </xf>
    <xf numFmtId="0" fontId="12" fillId="3" borderId="43" xfId="22" applyFont="1" applyFill="1" applyBorder="1" applyAlignment="1">
      <alignment horizontal="center" vertical="center"/>
      <protection/>
    </xf>
    <xf numFmtId="0" fontId="10" fillId="3" borderId="45" xfId="22" applyFont="1" applyFill="1" applyBorder="1" applyAlignment="1">
      <alignment horizontal="center"/>
      <protection/>
    </xf>
    <xf numFmtId="0" fontId="10" fillId="3" borderId="47" xfId="22" applyFont="1" applyFill="1" applyBorder="1" applyAlignment="1">
      <alignment horizontal="center"/>
      <protection/>
    </xf>
    <xf numFmtId="0" fontId="12" fillId="3" borderId="52" xfId="22" applyFont="1" applyFill="1" applyBorder="1" applyAlignment="1">
      <alignment horizontal="center" vertical="center" wrapText="1"/>
      <protection/>
    </xf>
    <xf numFmtId="0" fontId="12" fillId="3" borderId="2" xfId="22" applyFont="1" applyFill="1" applyBorder="1" applyAlignment="1">
      <alignment horizontal="center" vertical="center" wrapText="1"/>
      <protection/>
    </xf>
    <xf numFmtId="0" fontId="12" fillId="3" borderId="3" xfId="22" applyFont="1" applyFill="1" applyBorder="1" applyAlignment="1">
      <alignment horizontal="center" vertical="center" wrapText="1"/>
      <protection/>
    </xf>
    <xf numFmtId="0" fontId="12" fillId="3" borderId="94" xfId="22" applyFont="1" applyFill="1" applyBorder="1" applyAlignment="1">
      <alignment horizontal="center" vertical="center" wrapText="1"/>
      <protection/>
    </xf>
    <xf numFmtId="0" fontId="12" fillId="13" borderId="48" xfId="22" applyFont="1" applyFill="1" applyBorder="1" applyAlignment="1">
      <alignment horizontal="center" vertical="center" wrapText="1"/>
      <protection/>
    </xf>
    <xf numFmtId="0" fontId="12" fillId="13" borderId="43" xfId="22" applyFont="1" applyFill="1" applyBorder="1" applyAlignment="1">
      <alignment horizontal="center" vertical="center" wrapText="1"/>
      <protection/>
    </xf>
    <xf numFmtId="0" fontId="12" fillId="13" borderId="98" xfId="22" applyFont="1" applyFill="1" applyBorder="1" applyAlignment="1">
      <alignment horizontal="center" vertical="center" wrapText="1"/>
      <protection/>
    </xf>
    <xf numFmtId="2" fontId="12" fillId="13" borderId="48" xfId="22" applyNumberFormat="1" applyFont="1" applyFill="1" applyBorder="1" applyAlignment="1">
      <alignment horizontal="center" vertical="center" wrapText="1"/>
      <protection/>
    </xf>
    <xf numFmtId="2" fontId="12" fillId="13" borderId="43" xfId="22" applyNumberFormat="1" applyFont="1" applyFill="1" applyBorder="1" applyAlignment="1">
      <alignment horizontal="center" vertical="center" wrapText="1"/>
      <protection/>
    </xf>
    <xf numFmtId="2" fontId="12" fillId="13" borderId="44" xfId="22" applyNumberFormat="1" applyFont="1" applyFill="1" applyBorder="1" applyAlignment="1">
      <alignment horizontal="center" vertical="center" wrapText="1"/>
      <protection/>
    </xf>
    <xf numFmtId="0" fontId="12" fillId="3" borderId="122" xfId="22" applyFont="1" applyFill="1" applyBorder="1" applyAlignment="1">
      <alignment horizontal="center" vertical="center"/>
      <protection/>
    </xf>
    <xf numFmtId="0" fontId="12" fillId="3" borderId="94" xfId="22" applyFont="1" applyFill="1" applyBorder="1" applyAlignment="1">
      <alignment horizontal="center" vertical="center"/>
      <protection/>
    </xf>
    <xf numFmtId="0" fontId="12" fillId="3" borderId="295" xfId="22" applyFont="1" applyFill="1" applyBorder="1" applyAlignment="1">
      <alignment horizontal="center" vertical="center" wrapText="1"/>
      <protection/>
    </xf>
    <xf numFmtId="2" fontId="10" fillId="3" borderId="43" xfId="22" applyNumberFormat="1" applyFont="1" applyFill="1" applyBorder="1" applyAlignment="1">
      <alignment horizontal="center" vertical="center" wrapText="1"/>
      <protection/>
    </xf>
    <xf numFmtId="2" fontId="10" fillId="3" borderId="44" xfId="22" applyNumberFormat="1" applyFont="1" applyFill="1" applyBorder="1" applyAlignment="1">
      <alignment horizontal="center" vertical="center" wrapText="1"/>
      <protection/>
    </xf>
    <xf numFmtId="0" fontId="10" fillId="3" borderId="42" xfId="22" applyFont="1" applyFill="1" applyBorder="1" applyAlignment="1">
      <alignment horizontal="center" vertical="center"/>
      <protection/>
    </xf>
    <xf numFmtId="0" fontId="10" fillId="3" borderId="43" xfId="22" applyFont="1" applyFill="1" applyBorder="1" applyAlignment="1">
      <alignment horizontal="center" vertical="center"/>
      <protection/>
    </xf>
    <xf numFmtId="0" fontId="10" fillId="3" borderId="98" xfId="22" applyFont="1" applyFill="1" applyBorder="1" applyAlignment="1">
      <alignment horizontal="center" vertical="center"/>
      <protection/>
    </xf>
    <xf numFmtId="0" fontId="10" fillId="3" borderId="43" xfId="22" applyFont="1" applyFill="1" applyBorder="1" applyAlignment="1">
      <alignment horizontal="center" vertical="top" wrapText="1"/>
      <protection/>
    </xf>
    <xf numFmtId="49" fontId="10" fillId="4" borderId="334" xfId="22" applyNumberFormat="1" applyFont="1" applyFill="1" applyBorder="1" applyAlignment="1">
      <alignment horizontal="center"/>
      <protection/>
    </xf>
    <xf numFmtId="49" fontId="10" fillId="4" borderId="34" xfId="22" applyNumberFormat="1" applyFont="1" applyFill="1" applyBorder="1" applyAlignment="1">
      <alignment horizontal="center"/>
      <protection/>
    </xf>
    <xf numFmtId="49" fontId="10" fillId="4" borderId="35" xfId="22" applyNumberFormat="1" applyFont="1" applyFill="1" applyBorder="1" applyAlignment="1">
      <alignment horizontal="center"/>
      <protection/>
    </xf>
    <xf numFmtId="0" fontId="12" fillId="3" borderId="345" xfId="22" applyFont="1" applyFill="1" applyBorder="1" applyAlignment="1">
      <alignment horizontal="center" vertical="center" wrapText="1"/>
      <protection/>
    </xf>
    <xf numFmtId="0" fontId="12" fillId="3" borderId="298" xfId="22" applyFont="1" applyFill="1" applyBorder="1" applyAlignment="1">
      <alignment horizontal="center" vertical="center" wrapText="1"/>
      <protection/>
    </xf>
    <xf numFmtId="0" fontId="12" fillId="3" borderId="261" xfId="22" applyFont="1" applyFill="1" applyBorder="1" applyAlignment="1">
      <alignment horizontal="center" vertical="center" wrapText="1"/>
      <protection/>
    </xf>
    <xf numFmtId="0" fontId="12" fillId="3" borderId="262" xfId="22" applyFont="1" applyFill="1" applyBorder="1" applyAlignment="1">
      <alignment horizontal="center" vertical="center" wrapText="1"/>
      <protection/>
    </xf>
    <xf numFmtId="49" fontId="10" fillId="4" borderId="47" xfId="22" applyNumberFormat="1" applyFont="1" applyFill="1" applyBorder="1" applyAlignment="1">
      <alignment horizontal="center"/>
      <protection/>
    </xf>
    <xf numFmtId="49" fontId="10" fillId="4" borderId="186" xfId="22" applyNumberFormat="1" applyFont="1" applyFill="1" applyBorder="1" applyAlignment="1">
      <alignment horizontal="center" wrapText="1"/>
      <protection/>
    </xf>
    <xf numFmtId="0" fontId="12" fillId="3" borderId="346" xfId="22" applyFont="1" applyFill="1" applyBorder="1" applyAlignment="1">
      <alignment horizontal="center" vertical="center" wrapText="1"/>
      <protection/>
    </xf>
    <xf numFmtId="0" fontId="10" fillId="4" borderId="186" xfId="22" applyFont="1" applyFill="1" applyBorder="1" applyAlignment="1">
      <alignment horizontal="center"/>
      <protection/>
    </xf>
    <xf numFmtId="0" fontId="10" fillId="4" borderId="46" xfId="22" applyFont="1" applyFill="1" applyBorder="1" applyAlignment="1">
      <alignment horizontal="center"/>
      <protection/>
    </xf>
    <xf numFmtId="0" fontId="10" fillId="4" borderId="47" xfId="22" applyFont="1" applyFill="1" applyBorder="1" applyAlignment="1">
      <alignment horizontal="center"/>
      <protection/>
    </xf>
    <xf numFmtId="0" fontId="10" fillId="0" borderId="334" xfId="22" applyFont="1" applyFill="1" applyBorder="1" applyAlignment="1">
      <alignment horizontal="center" vertical="top"/>
      <protection/>
    </xf>
    <xf numFmtId="0" fontId="10" fillId="0" borderId="34" xfId="22" applyFont="1" applyFill="1" applyBorder="1" applyAlignment="1">
      <alignment horizontal="center" vertical="top"/>
      <protection/>
    </xf>
    <xf numFmtId="0" fontId="10" fillId="0" borderId="382" xfId="22" applyFont="1" applyFill="1" applyBorder="1" applyAlignment="1">
      <alignment horizontal="center" vertical="top"/>
      <protection/>
    </xf>
    <xf numFmtId="0" fontId="10" fillId="0" borderId="288" xfId="22" applyFont="1" applyFill="1" applyBorder="1" applyAlignment="1">
      <alignment horizontal="center" vertical="top"/>
      <protection/>
    </xf>
    <xf numFmtId="0" fontId="10" fillId="0" borderId="46" xfId="22" applyFont="1" applyFill="1" applyBorder="1" applyAlignment="1">
      <alignment horizontal="center" vertical="top"/>
      <protection/>
    </xf>
    <xf numFmtId="0" fontId="10" fillId="0" borderId="47" xfId="22" applyFont="1" applyFill="1" applyBorder="1" applyAlignment="1">
      <alignment horizontal="center" vertical="top"/>
      <protection/>
    </xf>
    <xf numFmtId="0" fontId="10" fillId="0" borderId="383" xfId="22" applyFont="1" applyFill="1" applyBorder="1" applyAlignment="1">
      <alignment horizontal="center" vertical="top"/>
      <protection/>
    </xf>
    <xf numFmtId="0" fontId="10" fillId="0" borderId="319" xfId="22" applyFont="1" applyFill="1" applyBorder="1" applyAlignment="1">
      <alignment horizontal="center" vertical="top"/>
      <protection/>
    </xf>
    <xf numFmtId="0" fontId="10" fillId="0" borderId="186" xfId="22" applyFont="1" applyFill="1" applyBorder="1" applyAlignment="1">
      <alignment horizontal="center" vertical="top"/>
      <protection/>
    </xf>
    <xf numFmtId="0" fontId="10" fillId="0" borderId="2" xfId="22" applyFont="1" applyFill="1" applyBorder="1" applyAlignment="1">
      <alignment horizontal="right" vertical="center"/>
      <protection/>
    </xf>
    <xf numFmtId="0" fontId="12" fillId="3" borderId="66" xfId="22" applyFont="1" applyFill="1" applyBorder="1" applyAlignment="1">
      <alignment horizontal="center" textRotation="90" wrapText="1"/>
      <protection/>
    </xf>
    <xf numFmtId="0" fontId="12" fillId="3" borderId="185" xfId="22" applyFont="1" applyFill="1" applyBorder="1" applyAlignment="1">
      <alignment horizontal="center" textRotation="90" wrapText="1"/>
      <protection/>
    </xf>
    <xf numFmtId="0" fontId="0" fillId="0" borderId="2" xfId="22" applyFill="1" applyBorder="1" applyAlignment="1">
      <alignment horizontal="center" vertical="center"/>
      <protection/>
    </xf>
    <xf numFmtId="0" fontId="10" fillId="0" borderId="384" xfId="22" applyFont="1" applyFill="1" applyBorder="1" applyAlignment="1">
      <alignment horizontal="center" vertical="top"/>
      <protection/>
    </xf>
    <xf numFmtId="0" fontId="10" fillId="0" borderId="114" xfId="22" applyFont="1" applyFill="1" applyBorder="1" applyAlignment="1">
      <alignment horizontal="center" vertical="top"/>
      <protection/>
    </xf>
    <xf numFmtId="0" fontId="10" fillId="0" borderId="123" xfId="22" applyFont="1" applyFill="1" applyBorder="1" applyAlignment="1">
      <alignment horizontal="center" vertical="top"/>
      <protection/>
    </xf>
    <xf numFmtId="0" fontId="19" fillId="3" borderId="52" xfId="22" applyFont="1" applyFill="1" applyBorder="1" applyAlignment="1">
      <alignment horizontal="center" wrapText="1"/>
      <protection/>
    </xf>
    <xf numFmtId="0" fontId="19" fillId="3" borderId="2" xfId="22" applyFont="1" applyFill="1" applyBorder="1" applyAlignment="1">
      <alignment horizontal="center" wrapText="1"/>
      <protection/>
    </xf>
    <xf numFmtId="0" fontId="19" fillId="3" borderId="3" xfId="22" applyFont="1" applyFill="1" applyBorder="1" applyAlignment="1">
      <alignment horizontal="center" wrapText="1"/>
      <protection/>
    </xf>
    <xf numFmtId="0" fontId="19" fillId="3" borderId="42" xfId="22" applyFont="1" applyFill="1" applyBorder="1" applyAlignment="1">
      <alignment horizontal="center" wrapText="1"/>
      <protection/>
    </xf>
    <xf numFmtId="0" fontId="19" fillId="3" borderId="43" xfId="22" applyFont="1" applyFill="1" applyBorder="1" applyAlignment="1">
      <alignment horizontal="center" wrapText="1"/>
      <protection/>
    </xf>
    <xf numFmtId="0" fontId="19" fillId="3" borderId="44" xfId="22" applyFont="1" applyFill="1" applyBorder="1" applyAlignment="1">
      <alignment horizontal="center" wrapText="1"/>
      <protection/>
    </xf>
    <xf numFmtId="0" fontId="23" fillId="0" borderId="186" xfId="22" applyFont="1" applyFill="1" applyBorder="1" applyAlignment="1">
      <alignment horizontal="center" vertical="top" wrapText="1"/>
      <protection/>
    </xf>
    <xf numFmtId="0" fontId="23" fillId="0" borderId="46" xfId="22" applyFont="1" applyFill="1" applyBorder="1" applyAlignment="1">
      <alignment horizontal="center" vertical="top" wrapText="1"/>
      <protection/>
    </xf>
    <xf numFmtId="0" fontId="23" fillId="0" borderId="187" xfId="22" applyFont="1" applyFill="1" applyBorder="1" applyAlignment="1">
      <alignment horizontal="center" vertical="top" wrapText="1"/>
      <protection/>
    </xf>
    <xf numFmtId="0" fontId="0" fillId="0" borderId="3" xfId="22" applyFill="1" applyBorder="1" applyAlignment="1">
      <alignment horizontal="center" vertical="center"/>
      <protection/>
    </xf>
    <xf numFmtId="0" fontId="12" fillId="3" borderId="52" xfId="22" applyFont="1" applyFill="1" applyBorder="1" applyAlignment="1">
      <alignment horizontal="center" wrapText="1"/>
      <protection/>
    </xf>
    <xf numFmtId="0" fontId="12" fillId="3" borderId="2" xfId="22" applyFont="1" applyFill="1" applyBorder="1" applyAlignment="1">
      <alignment horizontal="center" wrapText="1"/>
      <protection/>
    </xf>
    <xf numFmtId="0" fontId="12" fillId="3" borderId="94" xfId="22" applyFont="1" applyFill="1" applyBorder="1" applyAlignment="1">
      <alignment horizontal="center" wrapText="1"/>
      <protection/>
    </xf>
    <xf numFmtId="0" fontId="12" fillId="3" borderId="42" xfId="22" applyFont="1" applyFill="1" applyBorder="1" applyAlignment="1">
      <alignment horizontal="center" wrapText="1"/>
      <protection/>
    </xf>
    <xf numFmtId="0" fontId="12" fillId="3" borderId="43" xfId="22" applyFont="1" applyFill="1" applyBorder="1" applyAlignment="1">
      <alignment horizontal="center" wrapText="1"/>
      <protection/>
    </xf>
    <xf numFmtId="0" fontId="12" fillId="3" borderId="98" xfId="22" applyFont="1" applyFill="1" applyBorder="1" applyAlignment="1">
      <alignment horizontal="center" wrapText="1"/>
      <protection/>
    </xf>
    <xf numFmtId="0" fontId="19" fillId="3" borderId="94" xfId="22" applyFont="1" applyFill="1" applyBorder="1" applyAlignment="1">
      <alignment horizontal="center" wrapText="1"/>
      <protection/>
    </xf>
    <xf numFmtId="0" fontId="19" fillId="3" borderId="98" xfId="22" applyFont="1" applyFill="1" applyBorder="1" applyAlignment="1">
      <alignment horizontal="center" wrapText="1"/>
      <protection/>
    </xf>
    <xf numFmtId="0" fontId="12" fillId="3" borderId="52" xfId="22" applyFont="1" applyFill="1" applyBorder="1" applyAlignment="1">
      <alignment horizontal="center" textRotation="90" wrapText="1"/>
      <protection/>
    </xf>
    <xf numFmtId="0" fontId="12" fillId="3" borderId="2" xfId="22" applyFont="1" applyFill="1" applyBorder="1" applyAlignment="1">
      <alignment horizontal="center" textRotation="90" wrapText="1"/>
      <protection/>
    </xf>
    <xf numFmtId="0" fontId="12" fillId="3" borderId="42" xfId="22" applyFont="1" applyFill="1" applyBorder="1" applyAlignment="1">
      <alignment horizontal="center" textRotation="90" wrapText="1"/>
      <protection/>
    </xf>
    <xf numFmtId="0" fontId="12" fillId="3" borderId="43" xfId="22" applyFont="1" applyFill="1" applyBorder="1" applyAlignment="1">
      <alignment horizontal="center" textRotation="90" wrapText="1"/>
      <protection/>
    </xf>
    <xf numFmtId="0" fontId="12" fillId="3" borderId="85" xfId="22" applyFont="1" applyFill="1" applyBorder="1" applyAlignment="1">
      <alignment horizontal="center" wrapText="1"/>
      <protection/>
    </xf>
    <xf numFmtId="0" fontId="12" fillId="3" borderId="86" xfId="22" applyFont="1" applyFill="1" applyBorder="1" applyAlignment="1">
      <alignment horizontal="center" wrapText="1"/>
      <protection/>
    </xf>
    <xf numFmtId="0" fontId="12" fillId="3" borderId="89" xfId="22" applyFont="1" applyFill="1" applyBorder="1" applyAlignment="1">
      <alignment horizontal="center" wrapText="1"/>
      <protection/>
    </xf>
    <xf numFmtId="0" fontId="12" fillId="3" borderId="385" xfId="22" applyFont="1" applyFill="1" applyBorder="1" applyAlignment="1">
      <alignment horizontal="center" textRotation="90" wrapText="1"/>
      <protection/>
    </xf>
    <xf numFmtId="0" fontId="12" fillId="3" borderId="94" xfId="22" applyFont="1" applyFill="1" applyBorder="1" applyAlignment="1">
      <alignment horizontal="center" textRotation="90" wrapText="1"/>
      <protection/>
    </xf>
    <xf numFmtId="0" fontId="12" fillId="3" borderId="386" xfId="22" applyFont="1" applyFill="1" applyBorder="1" applyAlignment="1">
      <alignment horizontal="center" textRotation="90" wrapText="1"/>
      <protection/>
    </xf>
    <xf numFmtId="0" fontId="12" fillId="3" borderId="98" xfId="22" applyFont="1" applyFill="1" applyBorder="1" applyAlignment="1">
      <alignment horizontal="center" textRotation="90" wrapText="1"/>
      <protection/>
    </xf>
    <xf numFmtId="0" fontId="12" fillId="3" borderId="387" xfId="22" applyFont="1" applyFill="1" applyBorder="1" applyAlignment="1">
      <alignment horizontal="center" textRotation="90" wrapText="1"/>
      <protection/>
    </xf>
    <xf numFmtId="0" fontId="12" fillId="3" borderId="388" xfId="22" applyFont="1" applyFill="1" applyBorder="1" applyAlignment="1">
      <alignment horizontal="center" textRotation="90" wrapText="1"/>
      <protection/>
    </xf>
    <xf numFmtId="0" fontId="10" fillId="3" borderId="389" xfId="22" applyFont="1" applyFill="1" applyBorder="1" applyAlignment="1">
      <alignment horizontal="left"/>
      <protection/>
    </xf>
    <xf numFmtId="0" fontId="10" fillId="3" borderId="390" xfId="22" applyFont="1" applyFill="1" applyBorder="1" applyAlignment="1">
      <alignment horizontal="left"/>
      <protection/>
    </xf>
    <xf numFmtId="0" fontId="10" fillId="0" borderId="390" xfId="22" applyNumberFormat="1" applyFont="1" applyFill="1" applyBorder="1" applyAlignment="1">
      <alignment horizontal="left"/>
      <protection/>
    </xf>
    <xf numFmtId="0" fontId="10" fillId="0" borderId="391" xfId="22" applyNumberFormat="1" applyFont="1" applyFill="1" applyBorder="1" applyAlignment="1">
      <alignment horizontal="left"/>
      <protection/>
    </xf>
    <xf numFmtId="0" fontId="10" fillId="0" borderId="352" xfId="22" applyFont="1" applyFill="1" applyBorder="1" applyAlignment="1">
      <alignment horizontal="center" vertical="top"/>
      <protection/>
    </xf>
    <xf numFmtId="0" fontId="10" fillId="0" borderId="63" xfId="22" applyFont="1" applyBorder="1" applyAlignment="1">
      <alignment horizontal="center" vertical="top"/>
      <protection/>
    </xf>
    <xf numFmtId="0" fontId="10" fillId="0" borderId="64" xfId="22" applyFont="1" applyBorder="1" applyAlignment="1">
      <alignment horizontal="center" vertical="top"/>
      <protection/>
    </xf>
    <xf numFmtId="49" fontId="10" fillId="0" borderId="383" xfId="22" applyNumberFormat="1" applyFont="1" applyBorder="1" applyAlignment="1">
      <alignment horizontal="center" vertical="top"/>
      <protection/>
    </xf>
    <xf numFmtId="49" fontId="10" fillId="0" borderId="46" xfId="22" applyNumberFormat="1" applyFont="1" applyBorder="1" applyAlignment="1">
      <alignment horizontal="center" vertical="top"/>
      <protection/>
    </xf>
    <xf numFmtId="49" fontId="10" fillId="0" borderId="47" xfId="22" applyNumberFormat="1" applyFont="1" applyBorder="1" applyAlignment="1">
      <alignment horizontal="center" vertical="top"/>
      <protection/>
    </xf>
    <xf numFmtId="14" fontId="10" fillId="0" borderId="186" xfId="22" applyNumberFormat="1" applyFont="1" applyBorder="1" applyAlignment="1">
      <alignment horizontal="center" vertical="top"/>
      <protection/>
    </xf>
    <xf numFmtId="14" fontId="10" fillId="0" borderId="46" xfId="22" applyNumberFormat="1" applyFont="1" applyBorder="1" applyAlignment="1">
      <alignment horizontal="center" vertical="top"/>
      <protection/>
    </xf>
    <xf numFmtId="14" fontId="10" fillId="0" borderId="47" xfId="22" applyNumberFormat="1" applyFont="1" applyBorder="1" applyAlignment="1">
      <alignment horizontal="center" vertical="top"/>
      <protection/>
    </xf>
    <xf numFmtId="14" fontId="10" fillId="0" borderId="384" xfId="22" applyNumberFormat="1" applyFont="1" applyFill="1" applyBorder="1" applyAlignment="1">
      <alignment horizontal="center" vertical="top"/>
      <protection/>
    </xf>
    <xf numFmtId="14" fontId="10" fillId="0" borderId="186" xfId="22" applyNumberFormat="1" applyFont="1" applyFill="1" applyBorder="1" applyAlignment="1">
      <alignment horizontal="center" vertical="top"/>
      <protection/>
    </xf>
    <xf numFmtId="0" fontId="10" fillId="0" borderId="186" xfId="22" applyFont="1" applyFill="1" applyBorder="1" applyAlignment="1">
      <alignment horizontal="center" vertical="top" wrapText="1"/>
      <protection/>
    </xf>
    <xf numFmtId="0" fontId="10" fillId="0" borderId="46" xfId="22" applyFont="1" applyFill="1" applyBorder="1" applyAlignment="1">
      <alignment horizontal="center" vertical="top" wrapText="1"/>
      <protection/>
    </xf>
    <xf numFmtId="0" fontId="10" fillId="3" borderId="203" xfId="22" applyFont="1" applyFill="1" applyBorder="1" applyAlignment="1">
      <alignment horizontal="left"/>
      <protection/>
    </xf>
    <xf numFmtId="0" fontId="10" fillId="3" borderId="204" xfId="22" applyFont="1" applyFill="1" applyBorder="1" applyAlignment="1">
      <alignment horizontal="left"/>
      <protection/>
    </xf>
    <xf numFmtId="0" fontId="10" fillId="3" borderId="205" xfId="22" applyFont="1" applyFill="1" applyBorder="1" applyAlignment="1">
      <alignment horizontal="left"/>
      <protection/>
    </xf>
    <xf numFmtId="0" fontId="10" fillId="3" borderId="206" xfId="22" applyFont="1" applyFill="1" applyBorder="1" applyAlignment="1">
      <alignment horizontal="left"/>
      <protection/>
    </xf>
    <xf numFmtId="0" fontId="10" fillId="0" borderId="186" xfId="22" applyFont="1" applyBorder="1" applyAlignment="1">
      <alignment horizontal="center" vertical="top"/>
      <protection/>
    </xf>
    <xf numFmtId="0" fontId="10" fillId="0" borderId="46" xfId="22" applyFont="1" applyBorder="1" applyAlignment="1">
      <alignment horizontal="center" vertical="top"/>
      <protection/>
    </xf>
    <xf numFmtId="0" fontId="10" fillId="0" borderId="47" xfId="22" applyFont="1" applyBorder="1" applyAlignment="1">
      <alignment horizontal="center" vertical="top"/>
      <protection/>
    </xf>
    <xf numFmtId="0" fontId="10" fillId="0" borderId="334" xfId="22" applyFont="1" applyBorder="1" applyAlignment="1">
      <alignment horizontal="center" vertical="top"/>
      <protection/>
    </xf>
    <xf numFmtId="0" fontId="10" fillId="0" borderId="34" xfId="22" applyFont="1" applyBorder="1" applyAlignment="1">
      <alignment horizontal="center" vertical="top"/>
      <protection/>
    </xf>
    <xf numFmtId="0" fontId="10" fillId="0" borderId="333" xfId="22" applyFont="1" applyBorder="1" applyAlignment="1">
      <alignment horizontal="center" vertical="top"/>
      <protection/>
    </xf>
    <xf numFmtId="0" fontId="10" fillId="3" borderId="45" xfId="22" applyFont="1" applyFill="1" applyBorder="1" applyAlignment="1">
      <alignment horizontal="center" vertical="top"/>
      <protection/>
    </xf>
    <xf numFmtId="0" fontId="10" fillId="3" borderId="47" xfId="22" applyFont="1" applyFill="1" applyBorder="1" applyAlignment="1">
      <alignment horizontal="center" vertical="top"/>
      <protection/>
    </xf>
    <xf numFmtId="0" fontId="12" fillId="3" borderId="122" xfId="22" applyFont="1" applyFill="1" applyBorder="1" applyAlignment="1">
      <alignment horizontal="center"/>
      <protection/>
    </xf>
    <xf numFmtId="0" fontId="12" fillId="3" borderId="94" xfId="22" applyFont="1" applyFill="1" applyBorder="1" applyAlignment="1">
      <alignment horizontal="center"/>
      <protection/>
    </xf>
    <xf numFmtId="0" fontId="12" fillId="3" borderId="48" xfId="22" applyFont="1" applyFill="1" applyBorder="1" applyAlignment="1">
      <alignment horizontal="center"/>
      <protection/>
    </xf>
    <xf numFmtId="0" fontId="12" fillId="3" borderId="98" xfId="22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2 2" xfId="22"/>
    <cellStyle name="Standard 4" xfId="23"/>
    <cellStyle name="Standard 5" xfId="24"/>
    <cellStyle name="Standard 6" xfId="25"/>
  </cellStyles>
  <dxfs count="1633">
    <dxf>
      <fill>
        <patternFill>
          <bgColor rgb="FFFF0000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7C80"/>
        </patternFill>
      </fill>
    </dxf>
    <dxf>
      <fill>
        <patternFill>
          <bgColor theme="9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9" tint="0.7999799847602844"/>
        </patternFill>
      </fill>
    </dxf>
    <dxf>
      <fill>
        <patternFill>
          <bgColor rgb="FFFF7C80"/>
        </patternFill>
      </fill>
    </dxf>
    <dxf>
      <fill>
        <patternFill>
          <bgColor theme="9" tint="0.7999799847602844"/>
        </patternFill>
      </fill>
    </dxf>
    <dxf>
      <fill>
        <patternFill>
          <bgColor rgb="FFFF7C80"/>
        </patternFill>
      </fill>
    </dxf>
    <dxf>
      <fill>
        <patternFill>
          <bgColor theme="9" tint="0.7999799847602844"/>
        </patternFill>
      </fill>
    </dxf>
    <dxf>
      <fill>
        <patternFill>
          <bgColor rgb="FFFF7C80"/>
        </patternFill>
      </fill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7999799847602844"/>
        </patternFill>
      </fill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 patternType="none"/>
      </fill>
      <border/>
    </dxf>
    <dxf>
      <fill>
        <patternFill>
          <bgColor rgb="FFFFC000"/>
        </patternFill>
      </fill>
      <border/>
    </dxf>
    <dxf>
      <fill>
        <patternFill patternType="none"/>
      </fill>
      <border/>
    </dxf>
    <dxf>
      <fill>
        <patternFill>
          <bgColor theme="9" tint="0.7999799847602844"/>
        </patternFill>
      </fill>
      <border/>
    </dxf>
    <dxf>
      <fill>
        <patternFill patternType="none"/>
      </fill>
      <border/>
    </dxf>
    <dxf>
      <fill>
        <patternFill>
          <bgColor theme="9" tint="0.7999799847602844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 patternType="solid">
          <fgColor rgb="FFFF7C80"/>
          <bgColor rgb="FFFF7C8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rgb="FFFF0000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7" tint="0.7999799847602844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7999799847602844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9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9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9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7" tint="0.7999799847602844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0"/>
        </patternFill>
      </fill>
      <border/>
    </dxf>
    <dxf>
      <font>
        <color rgb="FF006100"/>
      </font>
      <fill>
        <patternFill>
          <bgColor theme="9" tint="0.7999799847602844"/>
        </patternFill>
      </fill>
      <border/>
    </dxf>
    <dxf>
      <fill>
        <patternFill patternType="solid">
          <bgColor theme="0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theme="7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theme="7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5700"/>
      </font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 patternType="none"/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 patternType="none"/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8" tint="0.7999799847602844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customXml" Target="../customXml/item1.xml" /><Relationship Id="rId34" Type="http://schemas.openxmlformats.org/officeDocument/2006/relationships/customXml" Target="../customXml/item2.xml" /><Relationship Id="rId35" Type="http://schemas.openxmlformats.org/officeDocument/2006/relationships/customXml" Target="../customXml/item3.xml" /><Relationship Id="rId36" Type="http://schemas.openxmlformats.org/officeDocument/2006/relationships/customXml" Target="../customXml/item4.xml" /><Relationship Id="rId3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12</xdr:row>
      <xdr:rowOff>114300</xdr:rowOff>
    </xdr:from>
    <xdr:to>
      <xdr:col>38</xdr:col>
      <xdr:colOff>152400</xdr:colOff>
      <xdr:row>14</xdr:row>
      <xdr:rowOff>66675</xdr:rowOff>
    </xdr:to>
    <xdr:sp macro="" textlink="">
      <xdr:nvSpPr>
        <xdr:cNvPr id="2" name="Flussdiagramm: Grenzstelle 1"/>
        <xdr:cNvSpPr/>
      </xdr:nvSpPr>
      <xdr:spPr>
        <a:xfrm>
          <a:off x="5057775" y="2667000"/>
          <a:ext cx="885825" cy="314325"/>
        </a:xfrm>
        <a:prstGeom prst="flowChartTerminator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133350</xdr:colOff>
      <xdr:row>18</xdr:row>
      <xdr:rowOff>57150</xdr:rowOff>
    </xdr:from>
    <xdr:to>
      <xdr:col>39</xdr:col>
      <xdr:colOff>19050</xdr:colOff>
      <xdr:row>21</xdr:row>
      <xdr:rowOff>123825</xdr:rowOff>
    </xdr:to>
    <xdr:sp macro="" textlink="">
      <xdr:nvSpPr>
        <xdr:cNvPr id="3" name="Raute 2"/>
        <xdr:cNvSpPr/>
      </xdr:nvSpPr>
      <xdr:spPr>
        <a:xfrm>
          <a:off x="5010150" y="3695700"/>
          <a:ext cx="952500" cy="609600"/>
        </a:xfrm>
        <a:prstGeom prst="diamond">
          <a:avLst/>
        </a:prstGeom>
        <a:solidFill>
          <a:srgbClr val="FFFF00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>
    <xdr:from>
      <xdr:col>32</xdr:col>
      <xdr:colOff>123825</xdr:colOff>
      <xdr:row>22</xdr:row>
      <xdr:rowOff>85725</xdr:rowOff>
    </xdr:from>
    <xdr:to>
      <xdr:col>39</xdr:col>
      <xdr:colOff>47625</xdr:colOff>
      <xdr:row>22</xdr:row>
      <xdr:rowOff>85725</xdr:rowOff>
    </xdr:to>
    <xdr:cxnSp macro="">
      <xdr:nvCxnSpPr>
        <xdr:cNvPr id="4" name="Gerader Verbinder 3"/>
        <xdr:cNvCxnSpPr/>
      </xdr:nvCxnSpPr>
      <xdr:spPr>
        <a:xfrm>
          <a:off x="5000625" y="4448175"/>
          <a:ext cx="990600" cy="0"/>
        </a:xfrm>
        <a:prstGeom prst="line">
          <a:avLst/>
        </a:prstGeom>
        <a:ln w="127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31</xdr:row>
      <xdr:rowOff>85725</xdr:rowOff>
    </xdr:from>
    <xdr:to>
      <xdr:col>37</xdr:col>
      <xdr:colOff>19050</xdr:colOff>
      <xdr:row>33</xdr:row>
      <xdr:rowOff>95250</xdr:rowOff>
    </xdr:to>
    <xdr:sp macro="" textlink="">
      <xdr:nvSpPr>
        <xdr:cNvPr id="5" name="Flussdiagramm: Verbinder 4"/>
        <xdr:cNvSpPr/>
      </xdr:nvSpPr>
      <xdr:spPr>
        <a:xfrm>
          <a:off x="5295900" y="6076950"/>
          <a:ext cx="361950" cy="371475"/>
        </a:xfrm>
        <a:prstGeom prst="flowChartConnector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/>
            <a:t>A</a:t>
          </a:r>
        </a:p>
      </xdr:txBody>
    </xdr:sp>
    <xdr:clientData/>
  </xdr:twoCellAnchor>
  <xdr:twoCellAnchor>
    <xdr:from>
      <xdr:col>33</xdr:col>
      <xdr:colOff>0</xdr:colOff>
      <xdr:row>23</xdr:row>
      <xdr:rowOff>66675</xdr:rowOff>
    </xdr:from>
    <xdr:to>
      <xdr:col>38</xdr:col>
      <xdr:colOff>133350</xdr:colOff>
      <xdr:row>26</xdr:row>
      <xdr:rowOff>123825</xdr:rowOff>
    </xdr:to>
    <xdr:sp macro="" textlink="">
      <xdr:nvSpPr>
        <xdr:cNvPr id="6" name="Flussdiagramm: Daten 5"/>
        <xdr:cNvSpPr/>
      </xdr:nvSpPr>
      <xdr:spPr>
        <a:xfrm>
          <a:off x="5029200" y="4610100"/>
          <a:ext cx="895350" cy="600075"/>
        </a:xfrm>
        <a:prstGeom prst="flowChartInputOutput">
          <a:avLst/>
        </a:prstGeom>
        <a:noFill/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27</xdr:row>
      <xdr:rowOff>76200</xdr:rowOff>
    </xdr:from>
    <xdr:to>
      <xdr:col>39</xdr:col>
      <xdr:colOff>9525</xdr:colOff>
      <xdr:row>30</xdr:row>
      <xdr:rowOff>123825</xdr:rowOff>
    </xdr:to>
    <xdr:sp macro="" textlink="">
      <xdr:nvSpPr>
        <xdr:cNvPr id="7" name="Flussdiagramm: Dokument 6"/>
        <xdr:cNvSpPr/>
      </xdr:nvSpPr>
      <xdr:spPr>
        <a:xfrm>
          <a:off x="5038725" y="5343525"/>
          <a:ext cx="914400" cy="590550"/>
        </a:xfrm>
        <a:prstGeom prst="flowChartDocumen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9525</xdr:colOff>
      <xdr:row>15</xdr:row>
      <xdr:rowOff>47625</xdr:rowOff>
    </xdr:from>
    <xdr:to>
      <xdr:col>38</xdr:col>
      <xdr:colOff>133350</xdr:colOff>
      <xdr:row>17</xdr:row>
      <xdr:rowOff>133350</xdr:rowOff>
    </xdr:to>
    <xdr:sp macro="" textlink="">
      <xdr:nvSpPr>
        <xdr:cNvPr id="8" name="Rechteck 7"/>
        <xdr:cNvSpPr/>
      </xdr:nvSpPr>
      <xdr:spPr>
        <a:xfrm>
          <a:off x="5038725" y="3143250"/>
          <a:ext cx="885825" cy="447675"/>
        </a:xfrm>
        <a:prstGeom prst="rect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66675</xdr:colOff>
      <xdr:row>10</xdr:row>
      <xdr:rowOff>19050</xdr:rowOff>
    </xdr:from>
    <xdr:to>
      <xdr:col>22</xdr:col>
      <xdr:colOff>9525</xdr:colOff>
      <xdr:row>11</xdr:row>
      <xdr:rowOff>142875</xdr:rowOff>
    </xdr:to>
    <xdr:sp macro="" textlink="">
      <xdr:nvSpPr>
        <xdr:cNvPr id="9" name="Flussdiagramm: Grenzstelle 8"/>
        <xdr:cNvSpPr/>
      </xdr:nvSpPr>
      <xdr:spPr>
        <a:xfrm>
          <a:off x="1743075" y="2209800"/>
          <a:ext cx="1619250" cy="304800"/>
        </a:xfrm>
        <a:prstGeom prst="flowChartTerminator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600">
              <a:solidFill>
                <a:sysClr val="windowText" lastClr="000000"/>
              </a:solidFill>
            </a:rPr>
            <a:t>Start</a:t>
          </a:r>
        </a:p>
      </xdr:txBody>
    </xdr:sp>
    <xdr:clientData/>
  </xdr:twoCellAnchor>
  <xdr:twoCellAnchor>
    <xdr:from>
      <xdr:col>11</xdr:col>
      <xdr:colOff>57150</xdr:colOff>
      <xdr:row>46</xdr:row>
      <xdr:rowOff>142875</xdr:rowOff>
    </xdr:from>
    <xdr:to>
      <xdr:col>21</xdr:col>
      <xdr:colOff>152400</xdr:colOff>
      <xdr:row>48</xdr:row>
      <xdr:rowOff>85725</xdr:rowOff>
    </xdr:to>
    <xdr:sp macro="" textlink="">
      <xdr:nvSpPr>
        <xdr:cNvPr id="10" name="Flussdiagramm: Grenzstelle 9"/>
        <xdr:cNvSpPr/>
      </xdr:nvSpPr>
      <xdr:spPr>
        <a:xfrm>
          <a:off x="1733550" y="8848725"/>
          <a:ext cx="1619250" cy="304800"/>
        </a:xfrm>
        <a:prstGeom prst="flowChartTerminator">
          <a:avLst/>
        </a:prstGeom>
        <a:solidFill>
          <a:srgbClr val="FFFF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600">
              <a:solidFill>
                <a:sysClr val="windowText" lastClr="000000"/>
              </a:solidFill>
            </a:rPr>
            <a:t>Ende</a:t>
          </a:r>
        </a:p>
      </xdr:txBody>
    </xdr:sp>
    <xdr:clientData/>
  </xdr:twoCellAnchor>
  <xdr:twoCellAnchor>
    <xdr:from>
      <xdr:col>16</xdr:col>
      <xdr:colOff>114300</xdr:colOff>
      <xdr:row>11</xdr:row>
      <xdr:rowOff>142875</xdr:rowOff>
    </xdr:from>
    <xdr:to>
      <xdr:col>16</xdr:col>
      <xdr:colOff>114300</xdr:colOff>
      <xdr:row>14</xdr:row>
      <xdr:rowOff>38100</xdr:rowOff>
    </xdr:to>
    <xdr:cxnSp macro="">
      <xdr:nvCxnSpPr>
        <xdr:cNvPr id="11" name="Gerader Verbinder 10"/>
        <xdr:cNvCxnSpPr>
          <a:cxnSpLocks/>
          <a:endCxn id="9" idx="2"/>
        </xdr:cNvCxnSpPr>
      </xdr:nvCxnSpPr>
      <xdr:spPr>
        <a:xfrm flipH="1" flipV="1">
          <a:off x="2552700" y="2514600"/>
          <a:ext cx="0" cy="438150"/>
        </a:xfrm>
        <a:prstGeom prst="line">
          <a:avLst/>
        </a:prstGeom>
        <a:ln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95250</xdr:colOff>
      <xdr:row>45</xdr:row>
      <xdr:rowOff>85725</xdr:rowOff>
    </xdr:from>
    <xdr:to>
      <xdr:col>16</xdr:col>
      <xdr:colOff>104775</xdr:colOff>
      <xdr:row>46</xdr:row>
      <xdr:rowOff>142875</xdr:rowOff>
    </xdr:to>
    <xdr:cxnSp macro="">
      <xdr:nvCxnSpPr>
        <xdr:cNvPr id="12" name="Gerader Verbinder 11"/>
        <xdr:cNvCxnSpPr>
          <a:stCxn id="10" idx="0"/>
        </xdr:cNvCxnSpPr>
      </xdr:nvCxnSpPr>
      <xdr:spPr>
        <a:xfrm flipH="1" flipV="1">
          <a:off x="2533650" y="8610600"/>
          <a:ext cx="9525" cy="238125"/>
        </a:xfrm>
        <a:prstGeom prst="line">
          <a:avLst/>
        </a:prstGeom>
        <a:ln w="9525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14</xdr:row>
      <xdr:rowOff>57150</xdr:rowOff>
    </xdr:from>
    <xdr:to>
      <xdr:col>29</xdr:col>
      <xdr:colOff>47625</xdr:colOff>
      <xdr:row>45</xdr:row>
      <xdr:rowOff>85725</xdr:rowOff>
    </xdr:to>
    <xdr:sp macro="" textlink="">
      <xdr:nvSpPr>
        <xdr:cNvPr id="13" name="Rechteck 12"/>
        <xdr:cNvSpPr/>
      </xdr:nvSpPr>
      <xdr:spPr>
        <a:xfrm>
          <a:off x="647700" y="2971800"/>
          <a:ext cx="3819525" cy="5638800"/>
        </a:xfrm>
        <a:prstGeom prst="rect">
          <a:avLst/>
        </a:prstGeom>
        <a:noFill/>
        <a:ln>
          <a:solidFill>
            <a:sysClr val="windowText" lastClr="000000"/>
          </a:solidFill>
          <a:prstDash val="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14</xdr:col>
      <xdr:colOff>28575</xdr:colOff>
      <xdr:row>13</xdr:row>
      <xdr:rowOff>19050</xdr:rowOff>
    </xdr:from>
    <xdr:ext cx="847725" cy="2657475"/>
    <xdr:sp macro="" textlink="">
      <xdr:nvSpPr>
        <xdr:cNvPr id="14" name="Rechteck 13"/>
        <xdr:cNvSpPr/>
      </xdr:nvSpPr>
      <xdr:spPr>
        <a:xfrm rot="3478387">
          <a:off x="2162175" y="2752725"/>
          <a:ext cx="847725" cy="2657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Prozess</a:t>
          </a:r>
        </a:p>
      </xdr:txBody>
    </xdr:sp>
    <xdr:clientData/>
  </xdr:oneCellAnchor>
  <xdr:oneCellAnchor>
    <xdr:from>
      <xdr:col>14</xdr:col>
      <xdr:colOff>28575</xdr:colOff>
      <xdr:row>21</xdr:row>
      <xdr:rowOff>85725</xdr:rowOff>
    </xdr:from>
    <xdr:ext cx="847725" cy="2657475"/>
    <xdr:sp macro="" textlink="">
      <xdr:nvSpPr>
        <xdr:cNvPr id="15" name="Rechteck 14"/>
        <xdr:cNvSpPr/>
      </xdr:nvSpPr>
      <xdr:spPr>
        <a:xfrm rot="3478387">
          <a:off x="2162175" y="4267200"/>
          <a:ext cx="847725" cy="2657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Prozess</a:t>
          </a:r>
        </a:p>
      </xdr:txBody>
    </xdr:sp>
    <xdr:clientData/>
  </xdr:oneCellAnchor>
  <xdr:oneCellAnchor>
    <xdr:from>
      <xdr:col>14</xdr:col>
      <xdr:colOff>28575</xdr:colOff>
      <xdr:row>30</xdr:row>
      <xdr:rowOff>161925</xdr:rowOff>
    </xdr:from>
    <xdr:ext cx="847725" cy="2657475"/>
    <xdr:sp macro="" textlink="">
      <xdr:nvSpPr>
        <xdr:cNvPr id="16" name="Rechteck 15"/>
        <xdr:cNvSpPr/>
      </xdr:nvSpPr>
      <xdr:spPr>
        <a:xfrm rot="3478387">
          <a:off x="2162175" y="5972175"/>
          <a:ext cx="847725" cy="2657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Prozess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19050</xdr:colOff>
      <xdr:row>7</xdr:row>
      <xdr:rowOff>66675</xdr:rowOff>
    </xdr:from>
    <xdr:to>
      <xdr:col>61</xdr:col>
      <xdr:colOff>9525</xdr:colOff>
      <xdr:row>9</xdr:row>
      <xdr:rowOff>114300</xdr:rowOff>
    </xdr:to>
    <xdr:sp macro="" textlink="">
      <xdr:nvSpPr>
        <xdr:cNvPr id="2" name="Textfeld 1"/>
        <xdr:cNvSpPr txBox="1"/>
      </xdr:nvSpPr>
      <xdr:spPr>
        <a:xfrm>
          <a:off x="6153150" y="1590675"/>
          <a:ext cx="3762375" cy="466725"/>
        </a:xfrm>
        <a:prstGeom prst="rect">
          <a:avLst/>
        </a:prstGeom>
        <a:solidFill>
          <a:srgbClr val="F8CBAC"/>
        </a:solidFill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0"/>
            <a:t>Wenn nichts anders über die Huber</a:t>
          </a:r>
          <a:r>
            <a:rPr lang="de-DE" sz="1100" b="0" baseline="0"/>
            <a:t> Quality Requirements vereinbart wurde gelten: CmK: 2,00 und CpK: 1,67</a:t>
          </a:r>
          <a:endParaRPr lang="de-DE" sz="1100" b="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Q-3\Quality%20Readiness\Berichte%20-%20Audits%20-%20Potentialanalysen\_AuditFormulare\VA_000000_Audi-NeueRegelen-Stand281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cs.sp.rehau.org\pd\MBW213BMP\projectwork\09%20QPUnterlagen\Bemusterungsunterlagen\Bemusterungsabstimmung%2026.06.2014\13%2012%2020%20Bemusterungsplanungsformular%20f&#252;r%20Kaufteile%20deu-eng%20V8.1%20(EXT3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zivko\LOCALS~1\Temp\notes9D76E5\2010-06%20Testdeckblatt%20VDA%20neu%20Version%20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01%20Michas%20QAM-Festplatte\03%20Audit\VDA%206.3\2012-01%20Erweiterungsversion%20VDA%206.3%20Bewertungstool%20Version%208.7%20deu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OLKA7\20100421%20BAG%20R231%20Faurecia_I%20Tafel%20Oberteil_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%20Michas%20Dateien\600%20Archiv\VDA%206.3%20neu%20DAG%20Baustel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05000020172529_Schab\00%20Michas%20Dateien\600%20Archiv\Reiseantrag%20V14%20Team%20Nitzsch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Q-3\Quality%20Readiness\Berichte%20-%20Audits%20-%20Potentialanalysen\_AuditFormulare\VA_000000_Audi-NeueRegelen-Stand281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niach\AppData\Local\Microsoft\Windows\Temporary%20Internet%20Files\Content.Outlook\GI9GENRU\2014-01-20%20Bemusterungsplanungsformular%20Kaufteile%20inkl%20PT%20deu-eng%20V8.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tandards\MCG_QK%20Vorlagen\Reiseabrechnung%20Version%20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GQ-3\Quality%20Readiness\Berichte%20-%20Audits%20-%20Potentialanalysen\_AuditFormulare\VA_000000_ABC_Musterstadt(D)_17_10_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DATEN\Weiss\Allg\C_P_QM_AM\20_Bemusterung\0100_VDA_Arbeitskreis\40_Arbeitsst&#228;nde_Arbeitsgruppe\190418_Arbeitsgruppentreffen\180418_Formblatt_Bewertungen_Deckblatt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1%20Aufgaben%20PMT\1.1%20Bemusterung\05%20Globale%20Freigabe\Freigabebaum\Kataloge\2017-09-21%20Nachweisbeschreibung%20MAST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Korossion - Chrom"/>
      <sheetName val="Korossion - PTS"/>
      <sheetName val="Werkstoff"/>
      <sheetName val="Lackhaftung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</sheetNames>
    <sheetDataSet>
      <sheetData sheetId="0"/>
      <sheetData sheetId="1"/>
      <sheetData sheetId="2"/>
      <sheetData sheetId="3"/>
      <sheetData sheetId="4">
        <row r="948">
          <cell r="U948" t="str">
            <v>Ja / Yes 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 t="str">
            <v>001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</sheetData>
      <sheetData sheetId="11"/>
      <sheetData sheetId="12"/>
      <sheetData sheetId="13"/>
      <sheetData sheetId="14">
        <row r="1">
          <cell r="F1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Blatt2"/>
      <sheetName val="Entwicklung u. Prozessschritt 1"/>
      <sheetName val="MN"/>
      <sheetName val="Bewer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Potenzialanalyse"/>
      <sheetName val="Poti Bewertung"/>
      <sheetName val="LOG-Aspekte Potentialanalyse"/>
      <sheetName val="Maßnahmen Potenzialanalyse"/>
      <sheetName val="Maßnahmen Lft-Erklärung"/>
      <sheetName val="Prozessschritte definieren"/>
      <sheetName val="Prozessaudit Fragen"/>
      <sheetName val="Bewertungsmatrix"/>
      <sheetName val="Prozentbalken"/>
      <sheetName val="Massnahmenplan"/>
      <sheetName val="Änderungshistori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5">
          <cell r="I35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>Feststellungen</v>
          </cell>
        </row>
        <row r="42">
          <cell r="I42" t="str">
            <v/>
          </cell>
        </row>
        <row r="43">
          <cell r="I43" t="str">
            <v/>
          </cell>
        </row>
        <row r="46">
          <cell r="I46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</sheetData>
      <sheetData sheetId="5" refreshError="1"/>
      <sheetData sheetId="6" refreshError="1"/>
      <sheetData sheetId="7" refreshError="1"/>
      <sheetData sheetId="8">
        <row r="14">
          <cell r="E14" t="str">
            <v>n.b.</v>
          </cell>
          <cell r="F14" t="str">
            <v>n.b.</v>
          </cell>
          <cell r="G14" t="str">
            <v>n.b.</v>
          </cell>
          <cell r="H14" t="str">
            <v>n.b.</v>
          </cell>
          <cell r="I14" t="str">
            <v>n.b.</v>
          </cell>
          <cell r="T14" t="str">
            <v>n.b.</v>
          </cell>
          <cell r="U14" t="str">
            <v>n.b.</v>
          </cell>
          <cell r="V14" t="str">
            <v>n.b.</v>
          </cell>
          <cell r="W14" t="str">
            <v>n.b.</v>
          </cell>
          <cell r="X14" t="str">
            <v>n.b.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ung"/>
      <sheetName val="Forderungen BSM 1"/>
      <sheetName val="Übersicht"/>
      <sheetName val="Listen"/>
    </sheetNames>
    <sheetDataSet>
      <sheetData sheetId="0" refreshError="1"/>
      <sheetData sheetId="1" refreshError="1"/>
      <sheetData sheetId="2" refreshError="1"/>
      <sheetData sheetId="3">
        <row r="2">
          <cell r="F2" t="str">
            <v>Qualitätssicherung</v>
          </cell>
        </row>
        <row r="3">
          <cell r="F3" t="str">
            <v>Verbaubarkeit MO W50</v>
          </cell>
        </row>
        <row r="4">
          <cell r="F4" t="str">
            <v>Verbaubarkeit MO W67</v>
          </cell>
        </row>
        <row r="5">
          <cell r="F5" t="str">
            <v>Verbaubarkeit RB</v>
          </cell>
        </row>
        <row r="6">
          <cell r="F6" t="str">
            <v>Verbaubarkeit Entw.</v>
          </cell>
        </row>
        <row r="7">
          <cell r="F7" t="str">
            <v>Verbaubarkeit EE</v>
          </cell>
        </row>
        <row r="8">
          <cell r="F8" t="str">
            <v>Funktionsprüfung EP W50</v>
          </cell>
        </row>
        <row r="9">
          <cell r="F9" t="str">
            <v>Funktionsprüfung EP W67</v>
          </cell>
        </row>
        <row r="10">
          <cell r="F10" t="str">
            <v>Maßprüfung</v>
          </cell>
        </row>
        <row r="11">
          <cell r="F11" t="str">
            <v>Werkstoffprüfung W50</v>
          </cell>
        </row>
        <row r="12">
          <cell r="F12" t="str">
            <v>Werkstoffprüfung W67</v>
          </cell>
        </row>
        <row r="13">
          <cell r="F13" t="str">
            <v>Dyn. Fahrprüfung</v>
          </cell>
        </row>
        <row r="14">
          <cell r="F14" t="str">
            <v>Korrosion</v>
          </cell>
        </row>
        <row r="15">
          <cell r="F15" t="str">
            <v>Prozess</v>
          </cell>
        </row>
        <row r="16">
          <cell r="F16" t="str">
            <v>Lacktechnologie</v>
          </cell>
        </row>
        <row r="17">
          <cell r="F17" t="str">
            <v>Farbton</v>
          </cell>
        </row>
        <row r="18">
          <cell r="F18" t="str">
            <v>Oberfläche/Narbung</v>
          </cell>
        </row>
        <row r="19">
          <cell r="F19" t="str">
            <v>Sonstiges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 VDA neu"/>
      <sheetName val="Deckblatt"/>
      <sheetName val="Bewertungsmatrix"/>
      <sheetName val="Prozent Balken"/>
      <sheetName val="Tabell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iseantrag"/>
      <sheetName val="Reiseabrechnung"/>
      <sheetName val="Eigenbeleg km eigenes Fzg"/>
      <sheetName val="Auswahllisten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A</v>
          </cell>
        </row>
        <row r="2">
          <cell r="O2" t="str">
            <v>Ägypten</v>
          </cell>
        </row>
        <row r="3">
          <cell r="B3" t="str">
            <v>Nitzsche</v>
          </cell>
          <cell r="O3" t="str">
            <v>Äquatorialguinea</v>
          </cell>
        </row>
        <row r="4">
          <cell r="B4" t="str">
            <v>Barisic</v>
          </cell>
          <cell r="O4" t="str">
            <v>Äthiopien</v>
          </cell>
        </row>
        <row r="5">
          <cell r="B5" t="str">
            <v>Deskaj</v>
          </cell>
          <cell r="O5" t="str">
            <v>Afghanistan</v>
          </cell>
        </row>
        <row r="6">
          <cell r="B6" t="str">
            <v>Gallo</v>
          </cell>
          <cell r="O6" t="str">
            <v>Albanien</v>
          </cell>
        </row>
        <row r="7">
          <cell r="B7" t="str">
            <v>Gerstmeier</v>
          </cell>
          <cell r="O7" t="str">
            <v>Algerien</v>
          </cell>
        </row>
        <row r="8">
          <cell r="B8" t="str">
            <v>Herder</v>
          </cell>
          <cell r="O8" t="str">
            <v>Andorra</v>
          </cell>
        </row>
        <row r="9">
          <cell r="B9" t="str">
            <v>Kleindienst</v>
          </cell>
          <cell r="O9" t="str">
            <v>Angola</v>
          </cell>
        </row>
        <row r="10">
          <cell r="B10" t="str">
            <v>Mittnacht</v>
          </cell>
          <cell r="O10" t="str">
            <v>Antigua und Barbuda</v>
          </cell>
        </row>
        <row r="11">
          <cell r="B11" t="str">
            <v>Schab</v>
          </cell>
          <cell r="O11" t="str">
            <v>Argentinien</v>
          </cell>
        </row>
        <row r="12">
          <cell r="B12" t="str">
            <v>Schilling</v>
          </cell>
          <cell r="O12" t="str">
            <v>Armenien</v>
          </cell>
        </row>
        <row r="13">
          <cell r="B13" t="str">
            <v>Schubert</v>
          </cell>
          <cell r="O13" t="str">
            <v>Aserbaidschan</v>
          </cell>
        </row>
        <row r="14">
          <cell r="B14" t="str">
            <v>Taube</v>
          </cell>
          <cell r="O14" t="str">
            <v>Australien</v>
          </cell>
        </row>
        <row r="15">
          <cell r="O15" t="str">
            <v>B</v>
          </cell>
        </row>
        <row r="16">
          <cell r="O16" t="str">
            <v>Bahamas</v>
          </cell>
        </row>
        <row r="17">
          <cell r="O17" t="str">
            <v>Bahrain</v>
          </cell>
        </row>
        <row r="18">
          <cell r="O18" t="str">
            <v>Bangladesch</v>
          </cell>
        </row>
        <row r="19">
          <cell r="O19" t="str">
            <v>Barbados</v>
          </cell>
        </row>
        <row r="20">
          <cell r="O20" t="str">
            <v>Belgien</v>
          </cell>
        </row>
        <row r="21">
          <cell r="C21" t="str">
            <v>Besuch</v>
          </cell>
          <cell r="G21" t="str">
            <v>Business</v>
          </cell>
          <cell r="O21" t="str">
            <v>Belize</v>
          </cell>
        </row>
        <row r="22">
          <cell r="C22" t="str">
            <v>DPA Teil 1</v>
          </cell>
          <cell r="G22" t="str">
            <v>Economy</v>
          </cell>
          <cell r="O22" t="str">
            <v>Benin</v>
          </cell>
        </row>
        <row r="23">
          <cell r="C23" t="str">
            <v>DPA Teil 2</v>
          </cell>
          <cell r="G23" t="str">
            <v>Spartarif</v>
          </cell>
          <cell r="O23" t="str">
            <v>Bhutan</v>
          </cell>
        </row>
        <row r="24">
          <cell r="C24" t="str">
            <v>DPA Teil 3</v>
          </cell>
          <cell r="O24" t="str">
            <v>Bolivien</v>
          </cell>
        </row>
        <row r="25">
          <cell r="C25" t="str">
            <v>DPA Teil 1+2</v>
          </cell>
          <cell r="O25" t="str">
            <v>Bosnien und Herzegowina</v>
          </cell>
        </row>
        <row r="26">
          <cell r="C26" t="str">
            <v>LPA</v>
          </cell>
          <cell r="O26" t="str">
            <v>Botsuana</v>
          </cell>
        </row>
        <row r="27">
          <cell r="C27" t="str">
            <v>PPF</v>
          </cell>
          <cell r="O27" t="str">
            <v>Brasilien</v>
          </cell>
        </row>
        <row r="28">
          <cell r="C28" t="str">
            <v>REQ</v>
          </cell>
          <cell r="O28" t="str">
            <v>Brunei</v>
          </cell>
        </row>
        <row r="29">
          <cell r="C29" t="str">
            <v>Source Evaluation</v>
          </cell>
          <cell r="O29" t="str">
            <v>Bulgarien</v>
          </cell>
        </row>
        <row r="30">
          <cell r="C30" t="str">
            <v>TRL</v>
          </cell>
          <cell r="O30" t="str">
            <v>Burkina Faso</v>
          </cell>
        </row>
        <row r="31">
          <cell r="C31" t="str">
            <v>Sonstiges</v>
          </cell>
          <cell r="O31" t="str">
            <v>Burundi</v>
          </cell>
        </row>
        <row r="32">
          <cell r="O32" t="str">
            <v>C</v>
          </cell>
        </row>
        <row r="33">
          <cell r="O33" t="str">
            <v>Chile</v>
          </cell>
        </row>
        <row r="34">
          <cell r="O34" t="str">
            <v>China</v>
          </cell>
        </row>
        <row r="35">
          <cell r="O35" t="str">
            <v>Costa Rica</v>
          </cell>
        </row>
        <row r="36">
          <cell r="O36" t="str">
            <v>D</v>
          </cell>
        </row>
        <row r="37">
          <cell r="O37" t="str">
            <v>Dänemark</v>
          </cell>
        </row>
        <row r="38">
          <cell r="O38" t="str">
            <v>Deutschland</v>
          </cell>
        </row>
        <row r="39">
          <cell r="O39" t="str">
            <v>Dominica</v>
          </cell>
        </row>
        <row r="40">
          <cell r="O40" t="str">
            <v>Dominikanische Republik</v>
          </cell>
        </row>
        <row r="41">
          <cell r="O41" t="str">
            <v>Dschibuti</v>
          </cell>
        </row>
        <row r="42">
          <cell r="O42" t="str">
            <v>E</v>
          </cell>
        </row>
        <row r="43">
          <cell r="O43" t="str">
            <v>Ecuador</v>
          </cell>
        </row>
        <row r="44">
          <cell r="O44" t="str">
            <v>El Salvador</v>
          </cell>
        </row>
        <row r="45">
          <cell r="O45" t="str">
            <v>Elfenbeinküste</v>
          </cell>
        </row>
        <row r="46">
          <cell r="O46" t="str">
            <v>Eritrea</v>
          </cell>
        </row>
        <row r="47">
          <cell r="O47" t="str">
            <v>Estland</v>
          </cell>
        </row>
        <row r="48">
          <cell r="O48" t="str">
            <v>F</v>
          </cell>
        </row>
        <row r="49">
          <cell r="O49" t="str">
            <v>Fidschi</v>
          </cell>
        </row>
        <row r="50">
          <cell r="O50" t="str">
            <v>Finnland</v>
          </cell>
        </row>
        <row r="51">
          <cell r="O51" t="str">
            <v>Frankreich</v>
          </cell>
        </row>
        <row r="52">
          <cell r="O52" t="str">
            <v>G</v>
          </cell>
        </row>
        <row r="53">
          <cell r="O53" t="str">
            <v>Gabun</v>
          </cell>
        </row>
        <row r="54">
          <cell r="O54" t="str">
            <v>Gambia</v>
          </cell>
        </row>
        <row r="55">
          <cell r="O55" t="str">
            <v>Georgien</v>
          </cell>
        </row>
        <row r="56">
          <cell r="O56" t="str">
            <v>Ghana</v>
          </cell>
        </row>
        <row r="57">
          <cell r="O57" t="str">
            <v>Grenada</v>
          </cell>
        </row>
        <row r="58">
          <cell r="O58" t="str">
            <v>Griechenland</v>
          </cell>
        </row>
        <row r="59">
          <cell r="O59" t="str">
            <v>Großbritannien</v>
          </cell>
        </row>
        <row r="60">
          <cell r="O60" t="str">
            <v>Guatemala</v>
          </cell>
        </row>
        <row r="61">
          <cell r="O61" t="str">
            <v>Guinea</v>
          </cell>
        </row>
        <row r="62">
          <cell r="O62" t="str">
            <v>Guinea-Bissau</v>
          </cell>
        </row>
        <row r="63">
          <cell r="O63" t="str">
            <v>Guyana</v>
          </cell>
        </row>
        <row r="64">
          <cell r="O64" t="str">
            <v>H</v>
          </cell>
        </row>
        <row r="65">
          <cell r="O65" t="str">
            <v>Haiti</v>
          </cell>
        </row>
        <row r="66">
          <cell r="O66" t="str">
            <v>Honduras</v>
          </cell>
        </row>
        <row r="67">
          <cell r="O67" t="str">
            <v>I</v>
          </cell>
        </row>
        <row r="68">
          <cell r="O68" t="str">
            <v>Indien</v>
          </cell>
        </row>
        <row r="69">
          <cell r="O69" t="str">
            <v>Indonesien</v>
          </cell>
        </row>
        <row r="70">
          <cell r="O70" t="str">
            <v>Irak</v>
          </cell>
        </row>
        <row r="71">
          <cell r="O71" t="str">
            <v>Iran</v>
          </cell>
        </row>
        <row r="72">
          <cell r="O72" t="str">
            <v>Irland</v>
          </cell>
        </row>
        <row r="73">
          <cell r="O73" t="str">
            <v>Island</v>
          </cell>
        </row>
        <row r="74">
          <cell r="O74" t="str">
            <v>Israel</v>
          </cell>
        </row>
        <row r="75">
          <cell r="O75" t="str">
            <v>Italien</v>
          </cell>
        </row>
        <row r="76">
          <cell r="O76" t="str">
            <v>J</v>
          </cell>
        </row>
        <row r="77">
          <cell r="O77" t="str">
            <v>Jamaika</v>
          </cell>
        </row>
        <row r="78">
          <cell r="O78" t="str">
            <v>Japan</v>
          </cell>
        </row>
        <row r="79">
          <cell r="O79" t="str">
            <v>Jemen</v>
          </cell>
        </row>
        <row r="80">
          <cell r="O80" t="str">
            <v>Jordanien</v>
          </cell>
        </row>
        <row r="81">
          <cell r="O81" t="str">
            <v>K</v>
          </cell>
        </row>
        <row r="82">
          <cell r="O82" t="str">
            <v>Kambodscha</v>
          </cell>
        </row>
        <row r="83">
          <cell r="O83" t="str">
            <v>Kamerun</v>
          </cell>
        </row>
        <row r="84">
          <cell r="O84" t="str">
            <v>Kanada</v>
          </cell>
        </row>
        <row r="85">
          <cell r="O85" t="str">
            <v>Kap Verde</v>
          </cell>
        </row>
        <row r="86">
          <cell r="O86" t="str">
            <v>Kasachstan</v>
          </cell>
        </row>
        <row r="87">
          <cell r="O87" t="str">
            <v>Katar</v>
          </cell>
        </row>
        <row r="88">
          <cell r="O88" t="str">
            <v>Kenia</v>
          </cell>
        </row>
        <row r="89">
          <cell r="O89" t="str">
            <v>Kirgistan</v>
          </cell>
        </row>
        <row r="90">
          <cell r="O90" t="str">
            <v>Kiribati</v>
          </cell>
        </row>
        <row r="91">
          <cell r="O91" t="str">
            <v>Kolumbien</v>
          </cell>
        </row>
        <row r="92">
          <cell r="O92" t="str">
            <v>Komoren</v>
          </cell>
        </row>
        <row r="93">
          <cell r="O93" t="str">
            <v>Kongo, Republik</v>
          </cell>
        </row>
        <row r="94">
          <cell r="O94" t="str">
            <v>Kongo, Demokratische Republik</v>
          </cell>
        </row>
        <row r="95">
          <cell r="O95" t="str">
            <v>Kroatien</v>
          </cell>
        </row>
        <row r="96">
          <cell r="O96" t="str">
            <v>Kuba</v>
          </cell>
        </row>
        <row r="97">
          <cell r="O97" t="str">
            <v>Kuwait</v>
          </cell>
        </row>
        <row r="98">
          <cell r="O98" t="str">
            <v>L</v>
          </cell>
        </row>
        <row r="99">
          <cell r="O99" t="str">
            <v>Laos</v>
          </cell>
        </row>
        <row r="100">
          <cell r="O100" t="str">
            <v>Lesotho</v>
          </cell>
        </row>
        <row r="101">
          <cell r="O101" t="str">
            <v>Lettland</v>
          </cell>
        </row>
        <row r="102">
          <cell r="O102" t="str">
            <v>Libanon</v>
          </cell>
        </row>
        <row r="103">
          <cell r="O103" t="str">
            <v>Liberia</v>
          </cell>
        </row>
        <row r="104">
          <cell r="O104" t="str">
            <v>Libyen</v>
          </cell>
        </row>
        <row r="105">
          <cell r="O105" t="str">
            <v>Liechtenstein</v>
          </cell>
        </row>
        <row r="106">
          <cell r="O106" t="str">
            <v>Litauen</v>
          </cell>
        </row>
        <row r="107">
          <cell r="O107" t="str">
            <v>Luxemburg</v>
          </cell>
        </row>
        <row r="108">
          <cell r="O108" t="str">
            <v>M</v>
          </cell>
        </row>
        <row r="109">
          <cell r="O109" t="str">
            <v>Madagaskar</v>
          </cell>
        </row>
        <row r="110">
          <cell r="O110" t="str">
            <v>Malawi</v>
          </cell>
        </row>
        <row r="111">
          <cell r="O111" t="str">
            <v>Malaysia</v>
          </cell>
        </row>
        <row r="112">
          <cell r="O112" t="str">
            <v>Malediven</v>
          </cell>
        </row>
        <row r="113">
          <cell r="O113" t="str">
            <v>Mali</v>
          </cell>
        </row>
        <row r="114">
          <cell r="O114" t="str">
            <v>Malta</v>
          </cell>
        </row>
        <row r="115">
          <cell r="O115" t="str">
            <v>Marokko</v>
          </cell>
        </row>
        <row r="116">
          <cell r="O116" t="str">
            <v>Marshallinseln</v>
          </cell>
        </row>
        <row r="117">
          <cell r="O117" t="str">
            <v>Mauretanien</v>
          </cell>
        </row>
        <row r="118">
          <cell r="O118" t="str">
            <v>Mauritius</v>
          </cell>
        </row>
        <row r="119">
          <cell r="O119" t="str">
            <v>Mazedonien</v>
          </cell>
        </row>
        <row r="120">
          <cell r="O120" t="str">
            <v>Mexiko</v>
          </cell>
        </row>
        <row r="121">
          <cell r="O121" t="str">
            <v>Mikronesien</v>
          </cell>
        </row>
        <row r="122">
          <cell r="O122" t="str">
            <v>Moldawien</v>
          </cell>
        </row>
        <row r="123">
          <cell r="O123" t="str">
            <v>Monaco</v>
          </cell>
        </row>
        <row r="124">
          <cell r="O124" t="str">
            <v>Mongolei</v>
          </cell>
        </row>
        <row r="125">
          <cell r="O125" t="str">
            <v>Montenegro</v>
          </cell>
        </row>
        <row r="126">
          <cell r="O126" t="str">
            <v>Mosambik</v>
          </cell>
        </row>
        <row r="127">
          <cell r="O127" t="str">
            <v>Myanmar</v>
          </cell>
        </row>
        <row r="128">
          <cell r="O128" t="str">
            <v>N</v>
          </cell>
        </row>
        <row r="129">
          <cell r="O129" t="str">
            <v>Namibia</v>
          </cell>
        </row>
        <row r="130">
          <cell r="O130" t="str">
            <v>Nauru</v>
          </cell>
        </row>
        <row r="131">
          <cell r="O131" t="str">
            <v>Nepal</v>
          </cell>
        </row>
        <row r="132">
          <cell r="O132" t="str">
            <v>Neuseeland</v>
          </cell>
        </row>
        <row r="133">
          <cell r="O133" t="str">
            <v>Nicaragua</v>
          </cell>
        </row>
        <row r="134">
          <cell r="O134" t="str">
            <v>Niederlande</v>
          </cell>
        </row>
        <row r="135">
          <cell r="O135" t="str">
            <v>Niger</v>
          </cell>
        </row>
        <row r="136">
          <cell r="O136" t="str">
            <v>Nigeria</v>
          </cell>
        </row>
        <row r="137">
          <cell r="O137" t="str">
            <v>Niue</v>
          </cell>
        </row>
        <row r="138">
          <cell r="O138" t="str">
            <v>Nordkorea</v>
          </cell>
        </row>
        <row r="139">
          <cell r="O139" t="str">
            <v>Norwegen</v>
          </cell>
        </row>
        <row r="140">
          <cell r="O140" t="str">
            <v>O</v>
          </cell>
        </row>
        <row r="141">
          <cell r="O141" t="str">
            <v>Österreich</v>
          </cell>
        </row>
        <row r="142">
          <cell r="O142" t="str">
            <v>Oman</v>
          </cell>
        </row>
        <row r="143">
          <cell r="O143" t="str">
            <v>P</v>
          </cell>
        </row>
        <row r="144">
          <cell r="O144" t="str">
            <v>Pakistan</v>
          </cell>
        </row>
        <row r="145">
          <cell r="O145" t="str">
            <v>Palau</v>
          </cell>
        </row>
        <row r="146">
          <cell r="O146" t="str">
            <v>Palästinensische Gebiete</v>
          </cell>
        </row>
        <row r="147">
          <cell r="O147" t="str">
            <v>Panama</v>
          </cell>
        </row>
        <row r="148">
          <cell r="O148" t="str">
            <v>Papua-Neuguinea</v>
          </cell>
        </row>
        <row r="149">
          <cell r="O149" t="str">
            <v>Paraguay</v>
          </cell>
        </row>
        <row r="150">
          <cell r="O150" t="str">
            <v>Peru</v>
          </cell>
        </row>
        <row r="151">
          <cell r="O151" t="str">
            <v>Philippinen</v>
          </cell>
        </row>
        <row r="152">
          <cell r="O152" t="str">
            <v>Polen</v>
          </cell>
        </row>
        <row r="153">
          <cell r="O153" t="str">
            <v>Portugal</v>
          </cell>
        </row>
        <row r="154">
          <cell r="O154" t="str">
            <v>R</v>
          </cell>
        </row>
        <row r="155">
          <cell r="O155" t="str">
            <v>Ruanda</v>
          </cell>
        </row>
        <row r="156">
          <cell r="O156" t="str">
            <v>Rumänien</v>
          </cell>
        </row>
        <row r="157">
          <cell r="O157" t="str">
            <v>Russland</v>
          </cell>
        </row>
        <row r="158">
          <cell r="O158" t="str">
            <v>S</v>
          </cell>
        </row>
        <row r="159">
          <cell r="O159" t="str">
            <v>Sahara</v>
          </cell>
        </row>
        <row r="160">
          <cell r="O160" t="str">
            <v>Salomonen</v>
          </cell>
        </row>
        <row r="161">
          <cell r="O161" t="str">
            <v>Sambia</v>
          </cell>
        </row>
        <row r="162">
          <cell r="O162" t="str">
            <v>Samoa</v>
          </cell>
        </row>
        <row r="163">
          <cell r="O163" t="str">
            <v>San Marino</v>
          </cell>
        </row>
        <row r="164">
          <cell r="O164" t="str">
            <v>São Tomé und Príncipe</v>
          </cell>
        </row>
        <row r="165">
          <cell r="O165" t="str">
            <v>Saudi-Arabien</v>
          </cell>
        </row>
        <row r="166">
          <cell r="O166" t="str">
            <v>Schweden</v>
          </cell>
        </row>
        <row r="167">
          <cell r="O167" t="str">
            <v>Schweiz</v>
          </cell>
        </row>
        <row r="168">
          <cell r="O168" t="str">
            <v>Senegal</v>
          </cell>
        </row>
        <row r="169">
          <cell r="O169" t="str">
            <v>Serbien</v>
          </cell>
        </row>
        <row r="170">
          <cell r="O170" t="str">
            <v>Seychellen</v>
          </cell>
        </row>
        <row r="171">
          <cell r="O171" t="str">
            <v>Sierra Leone</v>
          </cell>
        </row>
        <row r="172">
          <cell r="O172" t="str">
            <v>Simbabwe</v>
          </cell>
        </row>
        <row r="173">
          <cell r="O173" t="str">
            <v>Singapur</v>
          </cell>
        </row>
        <row r="174">
          <cell r="O174" t="str">
            <v>Slowakei</v>
          </cell>
        </row>
        <row r="175">
          <cell r="O175" t="str">
            <v>Slowenien</v>
          </cell>
        </row>
        <row r="176">
          <cell r="O176" t="str">
            <v>Somalia</v>
          </cell>
        </row>
        <row r="177">
          <cell r="O177" t="str">
            <v>Spanien</v>
          </cell>
        </row>
        <row r="178">
          <cell r="O178" t="str">
            <v>Sri Lanka</v>
          </cell>
        </row>
        <row r="179">
          <cell r="O179" t="str">
            <v>St. Kitts und Nevis</v>
          </cell>
        </row>
        <row r="180">
          <cell r="O180" t="str">
            <v>St. Lucia</v>
          </cell>
        </row>
        <row r="181">
          <cell r="O181" t="str">
            <v>St. Vincent und die Grenadinen</v>
          </cell>
        </row>
        <row r="182">
          <cell r="O182" t="str">
            <v>Sudan</v>
          </cell>
        </row>
        <row r="183">
          <cell r="O183" t="str">
            <v>Südafrika</v>
          </cell>
        </row>
        <row r="184">
          <cell r="O184" t="str">
            <v>Südkorea</v>
          </cell>
        </row>
        <row r="185">
          <cell r="O185" t="str">
            <v>Suriname</v>
          </cell>
        </row>
        <row r="186">
          <cell r="O186" t="str">
            <v>Swasiland</v>
          </cell>
        </row>
        <row r="187">
          <cell r="O187" t="str">
            <v>Syrien</v>
          </cell>
        </row>
        <row r="188">
          <cell r="O188" t="str">
            <v>T</v>
          </cell>
        </row>
        <row r="189">
          <cell r="O189" t="str">
            <v>Tadschikistan</v>
          </cell>
        </row>
        <row r="190">
          <cell r="O190" t="str">
            <v>Taiwan</v>
          </cell>
        </row>
        <row r="191">
          <cell r="O191" t="str">
            <v>Tansania</v>
          </cell>
        </row>
        <row r="192">
          <cell r="O192" t="str">
            <v>Thailand</v>
          </cell>
        </row>
        <row r="193">
          <cell r="O193" t="str">
            <v>Timor-Leste</v>
          </cell>
        </row>
        <row r="194">
          <cell r="O194" t="str">
            <v>Togo</v>
          </cell>
        </row>
        <row r="195">
          <cell r="O195" t="str">
            <v>Tonga</v>
          </cell>
        </row>
        <row r="196">
          <cell r="O196" t="str">
            <v>Trinidad und Tobago</v>
          </cell>
        </row>
        <row r="197">
          <cell r="O197" t="str">
            <v>Tschad</v>
          </cell>
        </row>
        <row r="198">
          <cell r="O198" t="str">
            <v>Tschechien</v>
          </cell>
        </row>
        <row r="199">
          <cell r="O199" t="str">
            <v>Tunesien</v>
          </cell>
        </row>
        <row r="200">
          <cell r="O200" t="str">
            <v>Turkmenistan</v>
          </cell>
        </row>
        <row r="201">
          <cell r="O201" t="str">
            <v>Turks- und Caicosinseln</v>
          </cell>
        </row>
        <row r="202">
          <cell r="O202" t="str">
            <v>Tuvalu</v>
          </cell>
        </row>
        <row r="203">
          <cell r="O203" t="str">
            <v>Türkei</v>
          </cell>
        </row>
        <row r="204">
          <cell r="O204" t="str">
            <v>U</v>
          </cell>
        </row>
        <row r="205">
          <cell r="O205" t="str">
            <v>Uganda</v>
          </cell>
        </row>
        <row r="206">
          <cell r="O206" t="str">
            <v>Ukraine</v>
          </cell>
        </row>
        <row r="207">
          <cell r="O207" t="str">
            <v>Ungarn</v>
          </cell>
        </row>
        <row r="208">
          <cell r="O208" t="str">
            <v>Uruguay</v>
          </cell>
        </row>
        <row r="209">
          <cell r="O209" t="str">
            <v>USA</v>
          </cell>
        </row>
        <row r="210">
          <cell r="O210" t="str">
            <v>Usbekistan</v>
          </cell>
        </row>
        <row r="211">
          <cell r="O211" t="str">
            <v>V</v>
          </cell>
        </row>
        <row r="212">
          <cell r="O212" t="str">
            <v>Vanuatu</v>
          </cell>
        </row>
        <row r="213">
          <cell r="O213" t="str">
            <v>Vatikanstadt</v>
          </cell>
        </row>
        <row r="214">
          <cell r="O214" t="str">
            <v>Venezuela</v>
          </cell>
        </row>
        <row r="215">
          <cell r="O215" t="str">
            <v>Vereinigte Arabische Emirate</v>
          </cell>
        </row>
        <row r="216">
          <cell r="O216" t="str">
            <v>Vietnam</v>
          </cell>
        </row>
        <row r="217">
          <cell r="O217" t="str">
            <v>W</v>
          </cell>
        </row>
        <row r="218">
          <cell r="O218" t="str">
            <v>Weißrussland</v>
          </cell>
        </row>
        <row r="219">
          <cell r="O219" t="str">
            <v>Z</v>
          </cell>
        </row>
        <row r="220">
          <cell r="O220" t="str">
            <v>Zentralafrikanische Republik</v>
          </cell>
        </row>
        <row r="221">
          <cell r="O221" t="str">
            <v>Zypern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PWT Planung - PWT plan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  <sheetName val="2014-01-20 Bemusterungsplanungs"/>
    </sheetNames>
    <sheetDataSet>
      <sheetData sheetId="0"/>
      <sheetData sheetId="1"/>
      <sheetData sheetId="2"/>
      <sheetData sheetId="3"/>
      <sheetData sheetId="4">
        <row r="1074">
          <cell r="O1074" t="str">
            <v>Ja / Yes </v>
          </cell>
        </row>
        <row r="1075">
          <cell r="O1075" t="str">
            <v>Nein / No</v>
          </cell>
        </row>
        <row r="1077">
          <cell r="O1077">
            <v>1</v>
          </cell>
        </row>
        <row r="1078">
          <cell r="O1078">
            <v>2</v>
          </cell>
        </row>
        <row r="1079">
          <cell r="O1079">
            <v>3</v>
          </cell>
        </row>
        <row r="1080">
          <cell r="O1080">
            <v>4</v>
          </cell>
        </row>
        <row r="1081">
          <cell r="O1081">
            <v>5</v>
          </cell>
        </row>
        <row r="1082">
          <cell r="O1082">
            <v>6</v>
          </cell>
        </row>
        <row r="1083">
          <cell r="O1083">
            <v>7</v>
          </cell>
        </row>
        <row r="1084">
          <cell r="O1084">
            <v>8</v>
          </cell>
        </row>
        <row r="1085">
          <cell r="O1085">
            <v>9</v>
          </cell>
        </row>
        <row r="1086">
          <cell r="O1086">
            <v>10</v>
          </cell>
        </row>
        <row r="1087">
          <cell r="O1087">
            <v>11</v>
          </cell>
        </row>
        <row r="1088">
          <cell r="O1088">
            <v>12</v>
          </cell>
        </row>
        <row r="1089">
          <cell r="O1089">
            <v>13</v>
          </cell>
        </row>
        <row r="1090">
          <cell r="O1090">
            <v>14</v>
          </cell>
        </row>
        <row r="1091">
          <cell r="O1091">
            <v>15</v>
          </cell>
        </row>
        <row r="1092">
          <cell r="O1092">
            <v>16</v>
          </cell>
        </row>
        <row r="1093">
          <cell r="O1093">
            <v>17</v>
          </cell>
        </row>
        <row r="1094">
          <cell r="O1094">
            <v>18</v>
          </cell>
        </row>
        <row r="1095">
          <cell r="O1095">
            <v>19</v>
          </cell>
        </row>
        <row r="1096">
          <cell r="O1096">
            <v>20</v>
          </cell>
        </row>
      </sheetData>
      <sheetData sheetId="5"/>
      <sheetData sheetId="6"/>
      <sheetData sheetId="7">
        <row r="1">
          <cell r="B1" t="str">
            <v>001</v>
          </cell>
        </row>
      </sheetData>
      <sheetData sheetId="8"/>
      <sheetData sheetId="9"/>
      <sheetData sheetId="10"/>
      <sheetData sheetId="11">
        <row r="1">
          <cell r="F1" t="str">
            <v>A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iseabrechnung"/>
      <sheetName val="Berechnung"/>
    </sheetNames>
    <sheetDataSet>
      <sheetData sheetId="0" refreshError="1"/>
      <sheetData sheetId="1" refreshError="1">
        <row r="8">
          <cell r="D8">
            <v>0</v>
          </cell>
        </row>
        <row r="9">
          <cell r="D9">
            <v>1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4</v>
          </cell>
        </row>
        <row r="13">
          <cell r="D13">
            <v>5</v>
          </cell>
        </row>
        <row r="14">
          <cell r="D14">
            <v>6</v>
          </cell>
        </row>
        <row r="15">
          <cell r="D15">
            <v>7</v>
          </cell>
        </row>
        <row r="16">
          <cell r="D16">
            <v>8</v>
          </cell>
        </row>
        <row r="17">
          <cell r="D17">
            <v>9</v>
          </cell>
        </row>
        <row r="18">
          <cell r="D18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achweiskategorien"/>
      <sheetName val="Deckblatt"/>
      <sheetName val="Bewertungsformular"/>
      <sheetName val="Beurteilung Teil - Assess.part"/>
      <sheetName val="Beurteil.Proz. - Assessm.proc."/>
      <sheetName val="Produktbezogene Prüfergebnisse"/>
      <sheetName val="Prozessbezogene Dokumente"/>
      <sheetName val="Software Dokumente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reigabebaum"/>
      <sheetName val="Freigabebaum farbig"/>
      <sheetName val="Inhalte Nachweise allgemein"/>
      <sheetName val="Prüfergebnisse - Test results"/>
      <sheetName val="Stückliste - Bill of materials"/>
      <sheetName val="NW Bemu reine Software"/>
      <sheetName val="1. SW Prüfbericht - Test Report"/>
      <sheetName val="2. SW Prüfbericht - Test Report"/>
      <sheetName val="DMC-Test"/>
      <sheetName val="Restschmutz deu"/>
      <sheetName val="Residual dirt eng"/>
      <sheetName val="Beurteilung Teil - Assess.part"/>
      <sheetName val="Beurteil.Proz. - Assessm.proc."/>
      <sheetName val="Werkstoffstückliste"/>
      <sheetName val="Explosionszeichnung"/>
      <sheetName val="Variantenplanung"/>
      <sheetName val="Bilddokumentation"/>
      <sheetName val="Probeentnahmeplan"/>
      <sheetName val="Prüfmatrix nach BT oder DBL"/>
      <sheetName val="Prüfbericht"/>
      <sheetName val="Optionale Teilebedarfssteuerung"/>
      <sheetName val="Bsp. Teilebedarfssteuerung"/>
      <sheetName val="Weiter Reiter je nach Anforderg"/>
      <sheetName val="Werkzeugliste - Tool list"/>
      <sheetName val="Prüfmittel - Test equipment"/>
      <sheetName val="Abweichungen Prozess"/>
      <sheetName val="Deviation  Process"/>
      <sheetName val="Abweichungsblatt - D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K41" t="str">
            <v>i.O.</v>
          </cell>
        </row>
        <row r="42">
          <cell r="K42" t="str">
            <v>n.i.O.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9" Type="http://schemas.openxmlformats.org/officeDocument/2006/relationships/control" Target="../activeX/activeX8.xml" /><Relationship Id="rId11" Type="http://schemas.openxmlformats.org/officeDocument/2006/relationships/control" Target="../activeX/activeX4.xml" /><Relationship Id="rId7" Type="http://schemas.openxmlformats.org/officeDocument/2006/relationships/control" Target="../activeX/activeX2.xml" /><Relationship Id="rId17" Type="http://schemas.openxmlformats.org/officeDocument/2006/relationships/control" Target="../activeX/activeX7.xml" /><Relationship Id="rId27" Type="http://schemas.openxmlformats.org/officeDocument/2006/relationships/control" Target="../activeX/activeX12.xml" /><Relationship Id="rId21" Type="http://schemas.openxmlformats.org/officeDocument/2006/relationships/control" Target="../activeX/activeX9.xml" /><Relationship Id="rId15" Type="http://schemas.openxmlformats.org/officeDocument/2006/relationships/control" Target="../activeX/activeX6.xml" /><Relationship Id="rId13" Type="http://schemas.openxmlformats.org/officeDocument/2006/relationships/control" Target="../activeX/activeX5.xml" /><Relationship Id="rId9" Type="http://schemas.openxmlformats.org/officeDocument/2006/relationships/control" Target="../activeX/activeX3.xml" /><Relationship Id="rId5" Type="http://schemas.openxmlformats.org/officeDocument/2006/relationships/control" Target="../activeX/activeX1.xml" /><Relationship Id="rId25" Type="http://schemas.openxmlformats.org/officeDocument/2006/relationships/control" Target="../activeX/activeX11.xml" /><Relationship Id="rId23" Type="http://schemas.openxmlformats.org/officeDocument/2006/relationships/control" Target="../activeX/activeX10.xml" /><Relationship Id="rId18" Type="http://schemas.openxmlformats.org/officeDocument/2006/relationships/image" Target="../media/image7.emf" /><Relationship Id="rId10" Type="http://schemas.openxmlformats.org/officeDocument/2006/relationships/image" Target="../media/image3.emf" /><Relationship Id="rId28" Type="http://schemas.openxmlformats.org/officeDocument/2006/relationships/image" Target="../media/image12.emf" /><Relationship Id="rId6" Type="http://schemas.openxmlformats.org/officeDocument/2006/relationships/image" Target="../media/image1.emf" /><Relationship Id="rId14" Type="http://schemas.openxmlformats.org/officeDocument/2006/relationships/image" Target="../media/image5.emf" /><Relationship Id="rId26" Type="http://schemas.openxmlformats.org/officeDocument/2006/relationships/image" Target="../media/image11.emf" /><Relationship Id="rId16" Type="http://schemas.openxmlformats.org/officeDocument/2006/relationships/image" Target="../media/image6.emf" /><Relationship Id="rId20" Type="http://schemas.openxmlformats.org/officeDocument/2006/relationships/image" Target="../media/image8.emf" /><Relationship Id="rId12" Type="http://schemas.openxmlformats.org/officeDocument/2006/relationships/image" Target="../media/image4.emf" /><Relationship Id="rId8" Type="http://schemas.openxmlformats.org/officeDocument/2006/relationships/image" Target="../media/image2.emf" /><Relationship Id="rId24" Type="http://schemas.openxmlformats.org/officeDocument/2006/relationships/image" Target="../media/image10.emf" /><Relationship Id="rId22" Type="http://schemas.openxmlformats.org/officeDocument/2006/relationships/image" Target="../media/image9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" Type="http://schemas.openxmlformats.org/officeDocument/2006/relationships/control" Target="../activeX/activeX4.xml" /><Relationship Id="rId29" Type="http://schemas.openxmlformats.org/officeDocument/2006/relationships/control" Target="../activeX/activeX5.xml" /><Relationship Id="rId30" Type="http://schemas.openxmlformats.org/officeDocument/2006/relationships/control" Target="../activeX/activeX6.xml" /><Relationship Id="rId31" Type="http://schemas.openxmlformats.org/officeDocument/2006/relationships/control" Target="../activeX/activeX7.xml" /><Relationship Id="rId32" Type="http://schemas.openxmlformats.org/officeDocument/2006/relationships/control" Target="../activeX/activeX8.xml" /><Relationship Id="rId33" Type="http://schemas.openxmlformats.org/officeDocument/2006/relationships/control" Target="../activeX/activeX9.xml" /><Relationship Id="rId34" Type="http://schemas.openxmlformats.org/officeDocument/2006/relationships/control" Target="../activeX/activeX10.xml" /><Relationship Id="rId35" Type="http://schemas.openxmlformats.org/officeDocument/2006/relationships/control" Target="../activeX/activeX11.xml" /><Relationship Id="rId36" Type="http://schemas.openxmlformats.org/officeDocument/2006/relationships/control" Target="../activeX/activeX12.xml" /><Relationship Id="rId37" Type="http://schemas.openxmlformats.org/officeDocument/2006/relationships/vmlDrawing" Target="../drawings/vmlDrawing1.vml" /><Relationship Id="rId38" Type="http://schemas.openxmlformats.org/officeDocument/2006/relationships/vmlDrawing" Target="../drawings/vmlDrawing2.vml" /><Relationship Id="rId3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5" Type="http://schemas.openxmlformats.org/officeDocument/2006/relationships/ctrlProp" Target="../ctrlProps/ctrlProp1.xml" /><Relationship Id="rId1" Type="http://schemas.openxmlformats.org/officeDocument/2006/relationships/vmlDrawing" Target="../drawings/vmlDrawing10.v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0817-8E41-408B-AE4A-D6BB6CCB89E3}">
  <sheetPr>
    <tabColor rgb="FFFFC000"/>
    <pageSetUpPr fitToPage="1"/>
  </sheetPr>
  <dimension ref="A1:BY148"/>
  <sheetViews>
    <sheetView workbookViewId="0" topLeftCell="A1">
      <selection activeCell="Q11" sqref="Q11:Y11"/>
    </sheetView>
  </sheetViews>
  <sheetFormatPr defaultColWidth="11.00390625" defaultRowHeight="14.25"/>
  <cols>
    <col min="1" max="1" width="2.00390625" style="0" customWidth="1"/>
    <col min="2" max="2" width="1.37890625" style="0" customWidth="1"/>
    <col min="3" max="6" width="2.00390625" style="0" customWidth="1"/>
    <col min="7" max="7" width="3.00390625" style="0" customWidth="1"/>
    <col min="8" max="42" width="2.00390625" style="0" customWidth="1"/>
    <col min="43" max="43" width="11.00390625" style="0" hidden="1" customWidth="1"/>
    <col min="44" max="44" width="13.50390625" style="12" hidden="1" customWidth="1"/>
    <col min="45" max="45" width="11.00390625" style="0" hidden="1" customWidth="1"/>
    <col min="46" max="46" width="29.50390625" style="0" hidden="1" customWidth="1"/>
    <col min="47" max="52" width="11.00390625" style="0" hidden="1" customWidth="1"/>
    <col min="53" max="53" width="13.50390625" style="110" bestFit="1" customWidth="1"/>
    <col min="54" max="54" width="14.50390625" style="110" customWidth="1"/>
    <col min="55" max="77" width="11.25390625" style="110" customWidth="1"/>
  </cols>
  <sheetData>
    <row r="1" spans="1:47" ht="20.25" customHeight="1">
      <c r="A1" s="207" t="s">
        <v>1075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9"/>
      <c r="AR1" s="10"/>
      <c r="AS1" s="11"/>
      <c r="AT1" s="11" t="s">
        <v>880</v>
      </c>
      <c r="AU1" s="11" t="e">
        <f>IF(#REF!=Sprachen!L4,"X","N")</f>
        <v>#REF!</v>
      </c>
    </row>
    <row r="2" spans="1:47" ht="21" customHeight="1" thickBo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2"/>
      <c r="AS2" s="11">
        <f>MATCH(Deckblatt!AQ2,Sprachen!A2:J2,0)</f>
        <v>1</v>
      </c>
      <c r="AT2" s="11" t="s">
        <v>881</v>
      </c>
      <c r="AU2" s="11" t="e">
        <f>IF(#REF!=Sprachen!L4,"X","N")</f>
        <v>#REF!</v>
      </c>
    </row>
    <row r="3" spans="1:77" s="14" customFormat="1" ht="14.25" thickBot="1" thickTop="1">
      <c r="A3" s="213" t="s">
        <v>1076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5"/>
      <c r="AR3" s="15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</row>
    <row r="4" spans="1:77" s="14" customFormat="1" ht="15.75" customHeight="1" thickTop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R4" s="15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</row>
    <row r="5" spans="1:77" s="14" customFormat="1" ht="15.75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R5" s="15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</row>
    <row r="6" spans="1:77" s="14" customFormat="1" ht="13.9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R6" s="15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</row>
    <row r="7" spans="1:77" s="16" customFormat="1" ht="28.7" customHeight="1" thickBo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R7" s="17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</row>
    <row r="8" spans="1:77" s="14" customFormat="1" ht="14.25" thickBot="1" thickTop="1">
      <c r="A8" s="213" t="s">
        <v>1077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5"/>
      <c r="AR8" s="15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</row>
    <row r="9" spans="1:77" s="14" customFormat="1" ht="15.75" customHeight="1" thickTop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32"/>
      <c r="P9" s="132"/>
      <c r="Q9" s="216" t="s">
        <v>621</v>
      </c>
      <c r="R9" s="216"/>
      <c r="S9" s="216"/>
      <c r="T9" s="216"/>
      <c r="U9" s="216"/>
      <c r="V9" s="216"/>
      <c r="W9" s="216"/>
      <c r="X9" s="216"/>
      <c r="Y9" s="216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R9" s="15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</row>
    <row r="10" spans="1:77" s="16" customFormat="1" ht="13.1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P10" s="133"/>
      <c r="Q10" s="217" t="s">
        <v>0</v>
      </c>
      <c r="R10" s="217"/>
      <c r="S10" s="217"/>
      <c r="T10" s="217"/>
      <c r="U10" s="217"/>
      <c r="V10" s="217"/>
      <c r="W10" s="217"/>
      <c r="X10" s="217"/>
      <c r="Y10" s="217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R10" s="17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</row>
    <row r="11" spans="1:77" s="14" customFormat="1" ht="15" thickBo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218">
        <f>MATCH(INFO!Q10,Sprachen!A2:J2,0)</f>
        <v>1</v>
      </c>
      <c r="R11" s="218"/>
      <c r="S11" s="218"/>
      <c r="T11" s="218"/>
      <c r="U11" s="218"/>
      <c r="V11" s="218"/>
      <c r="W11" s="218"/>
      <c r="X11" s="218"/>
      <c r="Y11" s="218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R11" s="15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</row>
    <row r="12" spans="1:77" s="14" customFormat="1" ht="14.25" thickBot="1" thickTop="1">
      <c r="A12" s="213" t="s">
        <v>1078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5"/>
      <c r="AR12" s="15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</row>
    <row r="13" spans="1:77" s="14" customFormat="1" ht="14.45" customHeight="1" thickTop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R13" s="15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</row>
    <row r="14" spans="1:77" s="14" customFormat="1" ht="14.45" customHeight="1">
      <c r="A14" s="110"/>
      <c r="B14" s="110"/>
      <c r="C14" s="110"/>
      <c r="D14" s="110"/>
      <c r="E14" s="110"/>
      <c r="G14" s="150"/>
      <c r="H14" s="134" t="str">
        <f>Sprachen!L388</f>
        <v xml:space="preserve">Abstimmung zum PPF-Verfahren 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R14" s="15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</row>
    <row r="15" spans="1:77" s="14" customFormat="1" ht="10.1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R15" s="15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</row>
    <row r="16" spans="1:77" s="14" customFormat="1" ht="14.45" customHeight="1">
      <c r="A16" s="110"/>
      <c r="B16" s="110"/>
      <c r="C16" s="110"/>
      <c r="D16" s="110"/>
      <c r="E16" s="110"/>
      <c r="F16" s="113"/>
      <c r="G16" s="134" t="s">
        <v>882</v>
      </c>
      <c r="H16" s="134" t="str">
        <f>Sprachen!L93</f>
        <v>Deckblatt zum 
PPF-Bericht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R16" s="15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</row>
    <row r="17" spans="1:77" s="14" customFormat="1" ht="10.15" customHeight="1">
      <c r="A17" s="110"/>
      <c r="B17" s="110"/>
      <c r="C17" s="110"/>
      <c r="D17" s="110"/>
      <c r="E17" s="110"/>
      <c r="F17" s="113"/>
      <c r="G17" s="134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R17" s="15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</row>
    <row r="18" spans="1:77" s="14" customFormat="1" ht="14.45" customHeight="1">
      <c r="A18" s="110"/>
      <c r="B18" s="110"/>
      <c r="C18" s="110"/>
      <c r="D18" s="110"/>
      <c r="E18" s="110"/>
      <c r="F18" s="113"/>
      <c r="G18" s="134" t="s">
        <v>883</v>
      </c>
      <c r="H18" s="134" t="str">
        <f>Sprachen!L312</f>
        <v>Selbstbeurteilung Produkt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R18" s="15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</row>
    <row r="19" spans="1:77" s="14" customFormat="1" ht="10.15" customHeight="1">
      <c r="A19" s="110"/>
      <c r="B19" s="110"/>
      <c r="C19" s="110"/>
      <c r="D19" s="110"/>
      <c r="E19" s="110"/>
      <c r="F19" s="113"/>
      <c r="G19" s="134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R19" s="15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</row>
    <row r="20" spans="1:77" s="14" customFormat="1" ht="14.45" customHeight="1">
      <c r="A20" s="110"/>
      <c r="B20" s="110"/>
      <c r="C20" s="110"/>
      <c r="D20" s="110"/>
      <c r="E20" s="110"/>
      <c r="F20" s="113"/>
      <c r="G20" s="134" t="s">
        <v>883</v>
      </c>
      <c r="H20" s="134" t="str">
        <f>Sprachen!L314</f>
        <v>Selbstbeurteilung Produktionsprozess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R20" s="15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</row>
    <row r="21" spans="1:77" s="14" customFormat="1" ht="10.15" customHeight="1">
      <c r="A21" s="110"/>
      <c r="B21" s="110"/>
      <c r="C21" s="110"/>
      <c r="D21" s="110"/>
      <c r="E21" s="110"/>
      <c r="F21" s="113"/>
      <c r="G21" s="134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R21" s="15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</row>
    <row r="22" spans="1:77" s="14" customFormat="1" ht="14.45" customHeight="1">
      <c r="A22" s="110"/>
      <c r="B22" s="110"/>
      <c r="C22" s="110"/>
      <c r="D22" s="110"/>
      <c r="E22" s="110"/>
      <c r="F22" s="113"/>
      <c r="G22" s="150" t="s">
        <v>891</v>
      </c>
      <c r="H22" s="134" t="s">
        <v>531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R22" s="15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</row>
    <row r="23" spans="1:77" s="14" customFormat="1" ht="10.15" customHeight="1">
      <c r="A23" s="110"/>
      <c r="B23" s="110"/>
      <c r="C23" s="110"/>
      <c r="D23" s="110"/>
      <c r="E23" s="110"/>
      <c r="F23" s="113"/>
      <c r="G23" s="134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R23" s="15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</row>
    <row r="24" spans="1:77" s="14" customFormat="1" ht="14.45" customHeight="1">
      <c r="A24" s="110"/>
      <c r="B24" s="110"/>
      <c r="C24" s="110"/>
      <c r="D24" s="110"/>
      <c r="E24" s="110"/>
      <c r="F24" s="113"/>
      <c r="G24" s="150" t="s">
        <v>893</v>
      </c>
      <c r="H24" s="134" t="str">
        <f>Sprachen!L275</f>
        <v>Produktionslenkungsplan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R24" s="15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</row>
    <row r="25" spans="1:77" s="14" customFormat="1" ht="10.15" customHeight="1">
      <c r="A25" s="110"/>
      <c r="B25" s="110"/>
      <c r="C25" s="110"/>
      <c r="D25" s="110"/>
      <c r="E25" s="110"/>
      <c r="F25" s="113"/>
      <c r="G25" s="15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R25" s="15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</row>
    <row r="26" spans="1:77" s="14" customFormat="1" ht="14.45" customHeight="1">
      <c r="A26" s="110"/>
      <c r="B26" s="110"/>
      <c r="C26" s="110"/>
      <c r="D26" s="110"/>
      <c r="E26" s="110"/>
      <c r="F26" s="113"/>
      <c r="G26" s="150" t="s">
        <v>1117</v>
      </c>
      <c r="H26" s="134" t="str">
        <f>Sprachen!L479</f>
        <v>Produktbezogene Nachweise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R26" s="15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8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</row>
    <row r="27" spans="1:77" s="14" customFormat="1" ht="10.15" customHeight="1">
      <c r="A27" s="110"/>
      <c r="B27" s="110"/>
      <c r="C27" s="110"/>
      <c r="D27" s="110"/>
      <c r="E27" s="110"/>
      <c r="F27" s="113"/>
      <c r="G27" s="15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R27" s="15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</row>
    <row r="28" spans="1:77" s="14" customFormat="1" ht="14.45" customHeight="1">
      <c r="A28" s="110"/>
      <c r="B28" s="110"/>
      <c r="C28" s="110"/>
      <c r="D28" s="110"/>
      <c r="E28" s="110"/>
      <c r="F28" s="113"/>
      <c r="G28" s="150" t="s">
        <v>1118</v>
      </c>
      <c r="H28" s="134" t="str">
        <f>Sprachen!L286</f>
        <v>Produktionsprozess-bezogene und generelle Nachweise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R28" s="15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</row>
    <row r="29" spans="1:77" s="14" customFormat="1" ht="10.15" customHeight="1">
      <c r="A29" s="110"/>
      <c r="B29" s="110"/>
      <c r="C29" s="110"/>
      <c r="D29" s="110"/>
      <c r="E29" s="110"/>
      <c r="F29" s="113"/>
      <c r="G29" s="15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R29" s="15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</row>
    <row r="30" spans="1:77" s="14" customFormat="1" ht="14.45" customHeight="1">
      <c r="A30" s="110"/>
      <c r="B30" s="110"/>
      <c r="C30" s="110"/>
      <c r="D30" s="110"/>
      <c r="E30" s="110"/>
      <c r="F30" s="113"/>
      <c r="G30" s="150" t="s">
        <v>909</v>
      </c>
      <c r="H30" s="134" t="str">
        <f>Sprachen!L482</f>
        <v>Absicherung besondere Merkmale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R30" s="15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</row>
    <row r="31" spans="1:77" s="14" customFormat="1" ht="10.15" customHeight="1">
      <c r="A31" s="110"/>
      <c r="B31" s="110"/>
      <c r="C31" s="110"/>
      <c r="D31" s="110"/>
      <c r="E31" s="110"/>
      <c r="F31" s="113"/>
      <c r="G31" s="15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R31" s="15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</row>
    <row r="32" spans="1:77" s="14" customFormat="1" ht="14.45" customHeight="1">
      <c r="A32" s="110"/>
      <c r="B32" s="110"/>
      <c r="C32" s="110"/>
      <c r="D32" s="110"/>
      <c r="E32" s="110"/>
      <c r="F32" s="113"/>
      <c r="G32" s="150" t="s">
        <v>914</v>
      </c>
      <c r="H32" s="134" t="str">
        <f>Sprachen!L495</f>
        <v>Werkzeugliste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R32" s="15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</row>
    <row r="33" spans="1:77" s="14" customFormat="1" ht="10.15" customHeight="1">
      <c r="A33" s="110"/>
      <c r="B33" s="110"/>
      <c r="C33" s="110"/>
      <c r="D33" s="110"/>
      <c r="E33" s="110"/>
      <c r="F33" s="113"/>
      <c r="G33" s="15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R33" s="15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</row>
    <row r="34" spans="7:44" s="110" customFormat="1" ht="14.45" customHeight="1">
      <c r="G34" s="150" t="s">
        <v>918</v>
      </c>
      <c r="H34" s="134" t="str">
        <f>Sprachen!L505</f>
        <v>Prüfmittelliste (produktspezifisch)</v>
      </c>
      <c r="AR34" s="117"/>
    </row>
    <row r="35" spans="1:77" s="14" customFormat="1" ht="10.15" customHeight="1">
      <c r="A35" s="110"/>
      <c r="B35" s="110"/>
      <c r="C35" s="110"/>
      <c r="D35" s="110"/>
      <c r="E35" s="110"/>
      <c r="F35" s="113"/>
      <c r="G35" s="15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R35" s="15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</row>
    <row r="36" spans="7:44" s="110" customFormat="1" ht="14.45" customHeight="1">
      <c r="G36" s="150" t="s">
        <v>920</v>
      </c>
      <c r="H36" s="134" t="str">
        <f>Sprachen!L341</f>
        <v>Teilelebenslauf</v>
      </c>
      <c r="AR36" s="117"/>
    </row>
    <row r="37" s="110" customFormat="1" ht="14.45" customHeight="1">
      <c r="AR37" s="117"/>
    </row>
    <row r="38" s="110" customFormat="1" ht="14.45" customHeight="1">
      <c r="AR38" s="117"/>
    </row>
    <row r="39" s="110" customFormat="1" ht="14.45" customHeight="1">
      <c r="AR39" s="117"/>
    </row>
    <row r="40" s="110" customFormat="1" ht="14.45" customHeight="1">
      <c r="AR40" s="117"/>
    </row>
    <row r="41" s="110" customFormat="1" ht="14.45" customHeight="1">
      <c r="AR41" s="117"/>
    </row>
    <row r="42" s="110" customFormat="1" ht="14.45" customHeight="1">
      <c r="AR42" s="117"/>
    </row>
    <row r="43" s="110" customFormat="1" ht="14.45" customHeight="1">
      <c r="AR43" s="117"/>
    </row>
    <row r="44" s="110" customFormat="1" ht="14.45" customHeight="1">
      <c r="AR44" s="117"/>
    </row>
    <row r="45" s="110" customFormat="1" ht="14.45" customHeight="1">
      <c r="AR45" s="117"/>
    </row>
    <row r="46" s="110" customFormat="1" ht="14.45" customHeight="1">
      <c r="AR46" s="117"/>
    </row>
    <row r="47" s="110" customFormat="1" ht="14.45" customHeight="1">
      <c r="AR47" s="117"/>
    </row>
    <row r="48" s="110" customFormat="1" ht="14.45" customHeight="1">
      <c r="AR48" s="117"/>
    </row>
    <row r="49" s="110" customFormat="1" ht="14.45" customHeight="1">
      <c r="AR49" s="117"/>
    </row>
    <row r="50" s="110" customFormat="1" ht="14.45" customHeight="1">
      <c r="AR50" s="117"/>
    </row>
    <row r="51" s="110" customFormat="1" ht="14.45" customHeight="1">
      <c r="AR51" s="117"/>
    </row>
    <row r="52" s="110" customFormat="1" ht="14.45" customHeight="1">
      <c r="AR52" s="117"/>
    </row>
    <row r="53" s="110" customFormat="1" ht="14.45" customHeight="1">
      <c r="AR53" s="117"/>
    </row>
    <row r="54" s="110" customFormat="1" ht="14.45" customHeight="1">
      <c r="AR54" s="117"/>
    </row>
    <row r="55" s="110" customFormat="1" ht="14.45" customHeight="1">
      <c r="AR55" s="117"/>
    </row>
    <row r="56" s="110" customFormat="1" ht="14.25">
      <c r="AR56" s="117"/>
    </row>
    <row r="57" s="110" customFormat="1" ht="14.25">
      <c r="AR57" s="117"/>
    </row>
    <row r="58" s="110" customFormat="1" ht="14.25">
      <c r="AR58" s="117"/>
    </row>
    <row r="59" s="110" customFormat="1" ht="14.25">
      <c r="AR59" s="117"/>
    </row>
    <row r="60" s="110" customFormat="1" ht="14.25">
      <c r="AR60" s="117"/>
    </row>
    <row r="61" s="110" customFormat="1" ht="14.25">
      <c r="AR61" s="117"/>
    </row>
    <row r="62" s="110" customFormat="1" ht="14.25">
      <c r="AR62" s="117"/>
    </row>
    <row r="63" s="110" customFormat="1" ht="14.25">
      <c r="AR63" s="117"/>
    </row>
    <row r="64" s="110" customFormat="1" ht="14.25">
      <c r="AR64" s="117"/>
    </row>
    <row r="65" s="110" customFormat="1" ht="14.25">
      <c r="AR65" s="117"/>
    </row>
    <row r="66" s="110" customFormat="1" ht="14.25">
      <c r="AR66" s="117"/>
    </row>
    <row r="67" s="110" customFormat="1" ht="14.25">
      <c r="AR67" s="117"/>
    </row>
    <row r="68" s="110" customFormat="1" ht="14.25">
      <c r="AR68" s="117"/>
    </row>
    <row r="69" s="110" customFormat="1" ht="14.25">
      <c r="AR69" s="117"/>
    </row>
    <row r="70" s="110" customFormat="1" ht="14.25">
      <c r="AR70" s="117"/>
    </row>
    <row r="71" s="110" customFormat="1" ht="14.25">
      <c r="AR71" s="117"/>
    </row>
    <row r="72" s="110" customFormat="1" ht="14.25">
      <c r="AR72" s="117"/>
    </row>
    <row r="73" s="110" customFormat="1" ht="14.25">
      <c r="AR73" s="117"/>
    </row>
    <row r="74" s="110" customFormat="1" ht="14.25">
      <c r="AR74" s="117"/>
    </row>
    <row r="75" s="110" customFormat="1" ht="14.25">
      <c r="AR75" s="117"/>
    </row>
    <row r="76" s="110" customFormat="1" ht="14.25">
      <c r="AR76" s="117"/>
    </row>
    <row r="77" s="110" customFormat="1" ht="14.25">
      <c r="AR77" s="117"/>
    </row>
    <row r="78" s="110" customFormat="1" ht="14.25">
      <c r="AR78" s="117"/>
    </row>
    <row r="79" s="110" customFormat="1" ht="14.25">
      <c r="AR79" s="117"/>
    </row>
    <row r="80" s="110" customFormat="1" ht="14.25">
      <c r="AR80" s="117"/>
    </row>
    <row r="81" s="110" customFormat="1" ht="14.25">
      <c r="AR81" s="117"/>
    </row>
    <row r="82" s="110" customFormat="1" ht="14.25">
      <c r="AR82" s="117"/>
    </row>
    <row r="83" s="110" customFormat="1" ht="14.25">
      <c r="AR83" s="117"/>
    </row>
    <row r="84" s="110" customFormat="1" ht="14.25">
      <c r="AR84" s="117"/>
    </row>
    <row r="85" s="110" customFormat="1" ht="14.25">
      <c r="AR85" s="117"/>
    </row>
    <row r="86" s="110" customFormat="1" ht="14.25">
      <c r="AR86" s="117"/>
    </row>
    <row r="87" s="110" customFormat="1" ht="14.25">
      <c r="AR87" s="117"/>
    </row>
    <row r="88" s="110" customFormat="1" ht="14.25">
      <c r="AR88" s="117"/>
    </row>
    <row r="89" s="110" customFormat="1" ht="14.25">
      <c r="AR89" s="117"/>
    </row>
    <row r="90" s="110" customFormat="1" ht="14.25">
      <c r="AR90" s="117"/>
    </row>
    <row r="91" s="110" customFormat="1" ht="14.25">
      <c r="AR91" s="117"/>
    </row>
    <row r="92" s="110" customFormat="1" ht="14.25">
      <c r="AR92" s="117"/>
    </row>
    <row r="93" s="110" customFormat="1" ht="14.25">
      <c r="AR93" s="117"/>
    </row>
    <row r="94" s="110" customFormat="1" ht="14.25">
      <c r="AR94" s="117"/>
    </row>
    <row r="95" s="110" customFormat="1" ht="14.25">
      <c r="AR95" s="117"/>
    </row>
    <row r="96" s="110" customFormat="1" ht="14.25">
      <c r="AR96" s="117"/>
    </row>
    <row r="97" s="110" customFormat="1" ht="14.25">
      <c r="AR97" s="117"/>
    </row>
    <row r="98" s="110" customFormat="1" ht="14.25">
      <c r="AR98" s="117"/>
    </row>
    <row r="99" s="110" customFormat="1" ht="14.25">
      <c r="AR99" s="117"/>
    </row>
    <row r="100" s="110" customFormat="1" ht="14.25">
      <c r="AR100" s="117"/>
    </row>
    <row r="101" s="110" customFormat="1" ht="14.25">
      <c r="AR101" s="117"/>
    </row>
    <row r="102" s="110" customFormat="1" ht="14.25">
      <c r="AR102" s="117"/>
    </row>
    <row r="103" s="110" customFormat="1" ht="14.25">
      <c r="AR103" s="117"/>
    </row>
    <row r="104" s="110" customFormat="1" ht="14.25">
      <c r="AR104" s="117"/>
    </row>
    <row r="105" s="110" customFormat="1" ht="14.25">
      <c r="AR105" s="117"/>
    </row>
    <row r="106" s="110" customFormat="1" ht="14.25">
      <c r="AR106" s="117"/>
    </row>
    <row r="107" s="110" customFormat="1" ht="14.25">
      <c r="AR107" s="117"/>
    </row>
    <row r="108" s="110" customFormat="1" ht="14.25">
      <c r="AR108" s="117"/>
    </row>
    <row r="109" s="110" customFormat="1" ht="14.25">
      <c r="AR109" s="117"/>
    </row>
    <row r="110" s="110" customFormat="1" ht="14.25">
      <c r="AR110" s="117"/>
    </row>
    <row r="111" s="110" customFormat="1" ht="14.25">
      <c r="AR111" s="117"/>
    </row>
    <row r="112" s="110" customFormat="1" ht="14.25">
      <c r="AR112" s="117"/>
    </row>
    <row r="113" s="110" customFormat="1" ht="14.25">
      <c r="AR113" s="117"/>
    </row>
    <row r="114" s="110" customFormat="1" ht="14.25">
      <c r="AR114" s="117"/>
    </row>
    <row r="115" s="110" customFormat="1" ht="14.25">
      <c r="AR115" s="117"/>
    </row>
    <row r="116" s="110" customFormat="1" ht="14.25">
      <c r="AR116" s="117"/>
    </row>
    <row r="117" s="110" customFormat="1" ht="14.25">
      <c r="AR117" s="117"/>
    </row>
    <row r="118" s="110" customFormat="1" ht="14.25">
      <c r="AR118" s="117"/>
    </row>
    <row r="119" s="110" customFormat="1" ht="14.25">
      <c r="AR119" s="117"/>
    </row>
    <row r="120" s="110" customFormat="1" ht="14.25">
      <c r="AR120" s="117"/>
    </row>
    <row r="121" s="110" customFormat="1" ht="14.25">
      <c r="AR121" s="117"/>
    </row>
    <row r="122" s="110" customFormat="1" ht="14.25">
      <c r="AR122" s="117"/>
    </row>
    <row r="123" s="110" customFormat="1" ht="14.25">
      <c r="AR123" s="117"/>
    </row>
    <row r="124" s="110" customFormat="1" ht="14.25">
      <c r="AR124" s="117"/>
    </row>
    <row r="125" s="110" customFormat="1" ht="14.25">
      <c r="AR125" s="117"/>
    </row>
    <row r="126" s="110" customFormat="1" ht="14.25">
      <c r="AR126" s="117"/>
    </row>
    <row r="127" s="110" customFormat="1" ht="14.25">
      <c r="AR127" s="117"/>
    </row>
    <row r="128" s="110" customFormat="1" ht="14.25">
      <c r="AR128" s="117"/>
    </row>
    <row r="129" s="110" customFormat="1" ht="14.25">
      <c r="AR129" s="117"/>
    </row>
    <row r="130" s="110" customFormat="1" ht="14.25">
      <c r="AR130" s="117"/>
    </row>
    <row r="131" s="110" customFormat="1" ht="14.25">
      <c r="AR131" s="117"/>
    </row>
    <row r="132" s="110" customFormat="1" ht="14.25">
      <c r="AR132" s="117"/>
    </row>
    <row r="133" s="110" customFormat="1" ht="14.25">
      <c r="AR133" s="117"/>
    </row>
    <row r="134" s="110" customFormat="1" ht="14.25">
      <c r="AR134" s="117"/>
    </row>
    <row r="135" s="110" customFormat="1" ht="14.25">
      <c r="AR135" s="117"/>
    </row>
    <row r="136" s="110" customFormat="1" ht="14.25">
      <c r="AR136" s="117"/>
    </row>
    <row r="137" s="110" customFormat="1" ht="14.25">
      <c r="AR137" s="117"/>
    </row>
    <row r="138" s="110" customFormat="1" ht="14.25">
      <c r="AR138" s="117"/>
    </row>
    <row r="139" s="110" customFormat="1" ht="14.25">
      <c r="AR139" s="117"/>
    </row>
    <row r="140" s="110" customFormat="1" ht="14.25">
      <c r="AR140" s="117"/>
    </row>
    <row r="141" s="110" customFormat="1" ht="14.25">
      <c r="AR141" s="117"/>
    </row>
    <row r="142" s="110" customFormat="1" ht="14.25">
      <c r="AR142" s="117"/>
    </row>
    <row r="143" s="110" customFormat="1" ht="14.25">
      <c r="AR143" s="117"/>
    </row>
    <row r="144" s="110" customFormat="1" ht="14.25">
      <c r="AR144" s="117"/>
    </row>
    <row r="145" s="110" customFormat="1" ht="14.25">
      <c r="AR145" s="117"/>
    </row>
    <row r="146" s="110" customFormat="1" ht="14.25">
      <c r="AR146" s="117"/>
    </row>
    <row r="147" s="110" customFormat="1" ht="14.25">
      <c r="AR147" s="117"/>
    </row>
    <row r="148" s="110" customFormat="1" ht="14.25">
      <c r="AR148" s="117"/>
    </row>
  </sheetData>
  <mergeCells count="8">
    <mergeCell ref="A1:AP2"/>
    <mergeCell ref="A12:AP12"/>
    <mergeCell ref="Q9:Y9"/>
    <mergeCell ref="Q10:Y10"/>
    <mergeCell ref="A8:AP8"/>
    <mergeCell ref="A3:AP3"/>
    <mergeCell ref="Q11:Y11"/>
    <mergeCell ref="A4:AP7"/>
  </mergeCells>
  <dataValidations count="1">
    <dataValidation type="list" allowBlank="1" showInputMessage="1" showErrorMessage="1" sqref="AR2 Q10">
      <formula1>Sprachen!$A$2:$J$2</formula1>
    </dataValidation>
  </dataValidation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95" r:id="rId39"/>
  <headerFooter>
    <oddHeader xml:space="preserve">&amp;L&amp;8Version: huber_1.0
Datum: 11.05.2021&amp;R&amp;G    </oddHeader>
    <oddFooter>&amp;C&amp;P/&amp;N</oddFooter>
  </headerFooter>
  <legacyDrawing r:id="rId37"/>
  <legacyDrawingHF r:id="rId38"/>
  <controls>
    <control shapeId="12290" r:id="rId1" name="CheckBox1"/>
    <control shapeId="12291" r:id="rId2" name="CheckBox2"/>
    <control shapeId="12292" r:id="rId3" name="CheckBox3"/>
    <control shapeId="12293" r:id="rId4" name="CheckBox4"/>
    <control shapeId="12294" r:id="rId29" name="CheckBox5"/>
    <control shapeId="12295" r:id="rId30" name="CheckBox6"/>
    <control shapeId="12296" r:id="rId31" name="CheckBox7"/>
    <control shapeId="12297" r:id="rId32" name="CheckBox8"/>
    <control shapeId="12298" r:id="rId33" name="CheckBox9"/>
    <control shapeId="12300" r:id="rId34" name="CheckBox11"/>
    <control shapeId="12301" r:id="rId35" name="CheckBox12"/>
    <control shapeId="12302" r:id="rId36" name="CheckBox13"/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X149"/>
  <sheetViews>
    <sheetView zoomScale="90" zoomScaleNormal="90" workbookViewId="0" topLeftCell="A1">
      <selection activeCell="BE15" sqref="BE15"/>
    </sheetView>
  </sheetViews>
  <sheetFormatPr defaultColWidth="11.00390625" defaultRowHeight="14.25"/>
  <cols>
    <col min="1" max="40" width="2.00390625" style="0" customWidth="1"/>
    <col min="41" max="43" width="11.00390625" style="0" hidden="1" customWidth="1"/>
    <col min="44" max="44" width="29.50390625" style="0" hidden="1" customWidth="1"/>
    <col min="45" max="52" width="11.00390625" style="0" hidden="1" customWidth="1"/>
    <col min="53" max="59" width="11.00390625" style="0" customWidth="1"/>
  </cols>
  <sheetData>
    <row r="1" spans="1:45" ht="21" customHeight="1">
      <c r="A1" s="1082" t="str">
        <f>Sprachen!L263</f>
        <v>PPF-Bewertung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4" t="str">
        <f>Sprachen!L378</f>
        <v>Bericht</v>
      </c>
      <c r="O1" s="1084"/>
      <c r="P1" s="1084"/>
      <c r="Q1" s="1084"/>
      <c r="R1" s="1084"/>
      <c r="S1" s="1084"/>
      <c r="T1" s="1084"/>
      <c r="U1" s="323" t="str">
        <f>IF(H4&lt;&gt;"",H4&amp;" / "&amp;H5,"")</f>
        <v/>
      </c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P1" s="21" t="s">
        <v>621</v>
      </c>
      <c r="AQ1" s="21">
        <v>1</v>
      </c>
      <c r="AR1" s="21" t="s">
        <v>880</v>
      </c>
      <c r="AS1" s="21" t="str">
        <f>IF(S17=Sprachen!L4,"X","N")</f>
        <v>X</v>
      </c>
    </row>
    <row r="2" spans="1:45" ht="21" customHeight="1" thickBot="1">
      <c r="A2" s="1083"/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5" t="str">
        <f>Sprachen!L255</f>
        <v>Organisation</v>
      </c>
      <c r="O2" s="1085"/>
      <c r="P2" s="1085"/>
      <c r="Q2" s="1085"/>
      <c r="R2" s="1085"/>
      <c r="S2" s="1085"/>
      <c r="T2" s="1085"/>
      <c r="U2" s="236" t="str">
        <f>IF(Deckblatt!U2&lt;&gt;"",Deckblatt!U2,"")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P2" s="21"/>
      <c r="AQ2" s="21"/>
      <c r="AR2" s="21" t="s">
        <v>881</v>
      </c>
      <c r="AS2" s="21" t="str">
        <f>IF(S60=Sprachen!L4,"X","N")</f>
        <v>N</v>
      </c>
    </row>
    <row r="3" spans="1:45" s="14" customFormat="1" ht="15.75" thickBot="1" thickTop="1">
      <c r="A3" s="774" t="str">
        <f>Sprachen!L46</f>
        <v>Angaben zur Organisation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 t="str">
        <f>Sprachen!L44</f>
        <v>Angaben zu Mustern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 t="str">
        <f>Sprachen!L45</f>
        <v>Angaben zum Kunden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P3">
        <f>Deckblatt!AP2</f>
        <v>0</v>
      </c>
      <c r="AQ3"/>
      <c r="AR3"/>
      <c r="AS3"/>
    </row>
    <row r="4" spans="1:40" ht="15" customHeight="1" thickTop="1">
      <c r="A4" s="573" t="str">
        <f>Sprachen!L75</f>
        <v>Berichtsnummer</v>
      </c>
      <c r="B4" s="574"/>
      <c r="C4" s="574"/>
      <c r="D4" s="574"/>
      <c r="E4" s="574"/>
      <c r="F4" s="574"/>
      <c r="G4" s="575"/>
      <c r="H4" s="576" t="str">
        <f>IF(Deckblatt!H16&lt;&gt;"",Deckblatt!H16,"")</f>
        <v/>
      </c>
      <c r="I4" s="577"/>
      <c r="J4" s="577"/>
      <c r="K4" s="577"/>
      <c r="L4" s="577"/>
      <c r="M4" s="577"/>
      <c r="N4" s="578"/>
      <c r="O4" s="579" t="str">
        <f>Sprachen!L198</f>
        <v>Lieferscheinnummer</v>
      </c>
      <c r="P4" s="580"/>
      <c r="Q4" s="580"/>
      <c r="R4" s="580"/>
      <c r="S4" s="580"/>
      <c r="T4" s="580"/>
      <c r="U4" s="581"/>
      <c r="V4" s="582" t="str">
        <f>IF(Deckblatt!V16&lt;&gt;"",Deckblatt!V16,"")</f>
        <v/>
      </c>
      <c r="W4" s="583"/>
      <c r="X4" s="583"/>
      <c r="Y4" s="583"/>
      <c r="Z4" s="583"/>
      <c r="AA4" s="584"/>
      <c r="AB4" s="585" t="str">
        <f>Sprachen!L187</f>
        <v>Kunde</v>
      </c>
      <c r="AC4" s="586"/>
      <c r="AD4" s="586"/>
      <c r="AE4" s="586"/>
      <c r="AF4" s="586"/>
      <c r="AG4" s="586"/>
      <c r="AH4" s="587"/>
      <c r="AI4" s="591" t="str">
        <f>IF(Deckblatt!A10&lt;&gt;"",Deckblatt!A10,"")</f>
        <v/>
      </c>
      <c r="AJ4" s="592"/>
      <c r="AK4" s="592"/>
      <c r="AL4" s="592"/>
      <c r="AM4" s="592"/>
      <c r="AN4" s="593"/>
    </row>
    <row r="5" spans="1:40" ht="14.25" customHeight="1">
      <c r="A5" s="360" t="str">
        <f>Sprachen!L77</f>
        <v>Berichtsversion</v>
      </c>
      <c r="B5" s="361"/>
      <c r="C5" s="361"/>
      <c r="D5" s="361"/>
      <c r="E5" s="361"/>
      <c r="F5" s="361"/>
      <c r="G5" s="362"/>
      <c r="H5" s="363" t="str">
        <f>IF(Deckblatt!H17&lt;&gt;"",Deckblatt!H17,"")</f>
        <v/>
      </c>
      <c r="I5" s="364"/>
      <c r="J5" s="364"/>
      <c r="K5" s="364"/>
      <c r="L5" s="364"/>
      <c r="M5" s="364"/>
      <c r="N5" s="368"/>
      <c r="O5" s="589" t="str">
        <f>Sprachen!L197</f>
        <v>Liefermenge</v>
      </c>
      <c r="P5" s="385"/>
      <c r="Q5" s="385"/>
      <c r="R5" s="385"/>
      <c r="S5" s="385"/>
      <c r="T5" s="385"/>
      <c r="U5" s="386"/>
      <c r="V5" s="357" t="str">
        <f>IF(Deckblatt!V17&lt;&gt;"",Deckblatt!V17,"")</f>
        <v/>
      </c>
      <c r="W5" s="358"/>
      <c r="X5" s="358"/>
      <c r="Y5" s="358"/>
      <c r="Z5" s="358"/>
      <c r="AA5" s="590"/>
      <c r="AB5" s="588"/>
      <c r="AC5" s="382"/>
      <c r="AD5" s="382"/>
      <c r="AE5" s="382"/>
      <c r="AF5" s="382"/>
      <c r="AG5" s="382"/>
      <c r="AH5" s="383"/>
      <c r="AI5" s="390"/>
      <c r="AJ5" s="391"/>
      <c r="AK5" s="391"/>
      <c r="AL5" s="391"/>
      <c r="AM5" s="391"/>
      <c r="AN5" s="392"/>
    </row>
    <row r="6" spans="1:40" ht="14.25" customHeight="1">
      <c r="A6" s="360" t="str">
        <f>Sprachen!L199</f>
        <v>Lieferstandort</v>
      </c>
      <c r="B6" s="361"/>
      <c r="C6" s="361"/>
      <c r="D6" s="361"/>
      <c r="E6" s="361"/>
      <c r="F6" s="361"/>
      <c r="G6" s="362"/>
      <c r="H6" s="363" t="str">
        <f>IF(Deckblatt!H18&lt;&gt;"",Deckblatt!H18,"")</f>
        <v/>
      </c>
      <c r="I6" s="364"/>
      <c r="J6" s="364"/>
      <c r="K6" s="364"/>
      <c r="L6" s="364"/>
      <c r="M6" s="364"/>
      <c r="N6" s="368"/>
      <c r="O6" s="360" t="str">
        <f>Sprachen!L89</f>
        <v>Chargennummer</v>
      </c>
      <c r="P6" s="361"/>
      <c r="Q6" s="361"/>
      <c r="R6" s="361"/>
      <c r="S6" s="361"/>
      <c r="T6" s="361"/>
      <c r="U6" s="362"/>
      <c r="V6" s="357" t="str">
        <f>IF(Deckblatt!V18&lt;&gt;"",Deckblatt!V18,"")</f>
        <v/>
      </c>
      <c r="W6" s="358"/>
      <c r="X6" s="358"/>
      <c r="Y6" s="358"/>
      <c r="Z6" s="358"/>
      <c r="AA6" s="590"/>
      <c r="AB6" s="609" t="str">
        <f>Sprachen!L87</f>
        <v>Bestellnr. PPF-Muster</v>
      </c>
      <c r="AC6" s="366"/>
      <c r="AD6" s="366"/>
      <c r="AE6" s="366"/>
      <c r="AF6" s="366"/>
      <c r="AG6" s="366"/>
      <c r="AH6" s="367"/>
      <c r="AI6" s="363" t="str">
        <f>IF(Deckblatt!AI18&lt;&gt;"",Deckblatt!AI18,"")</f>
        <v/>
      </c>
      <c r="AJ6" s="364"/>
      <c r="AK6" s="364"/>
      <c r="AL6" s="364"/>
      <c r="AM6" s="364"/>
      <c r="AN6" s="368"/>
    </row>
    <row r="7" spans="1:40" ht="15" thickBot="1">
      <c r="A7" s="401" t="str">
        <f>Sprachen!L276</f>
        <v>Produktionsstandort</v>
      </c>
      <c r="B7" s="402"/>
      <c r="C7" s="402"/>
      <c r="D7" s="402"/>
      <c r="E7" s="402"/>
      <c r="F7" s="402"/>
      <c r="G7" s="403"/>
      <c r="H7" s="596" t="str">
        <f>IF(Deckblatt!H19&lt;&gt;"",Deckblatt!H19,"")</f>
        <v/>
      </c>
      <c r="I7" s="597"/>
      <c r="J7" s="597"/>
      <c r="K7" s="597"/>
      <c r="L7" s="597"/>
      <c r="M7" s="597"/>
      <c r="N7" s="598"/>
      <c r="O7" s="599" t="str">
        <f>Sprachen!L217</f>
        <v>Mustergewicht [kg]</v>
      </c>
      <c r="P7" s="421"/>
      <c r="Q7" s="421"/>
      <c r="R7" s="421"/>
      <c r="S7" s="421"/>
      <c r="T7" s="421"/>
      <c r="U7" s="422"/>
      <c r="V7" s="600" t="str">
        <f>IF(Deckblatt!V19&lt;&gt;"",Deckblatt!V19,"")</f>
        <v/>
      </c>
      <c r="W7" s="601"/>
      <c r="X7" s="601"/>
      <c r="Y7" s="601"/>
      <c r="Z7" s="601"/>
      <c r="AA7" s="602"/>
      <c r="AB7" s="603" t="str">
        <f>Sprachen!L14</f>
        <v>Abladestelle</v>
      </c>
      <c r="AC7" s="604"/>
      <c r="AD7" s="604"/>
      <c r="AE7" s="604"/>
      <c r="AF7" s="604"/>
      <c r="AG7" s="604"/>
      <c r="AH7" s="605"/>
      <c r="AI7" s="606" t="str">
        <f>IF(Deckblatt!AI19&lt;&gt;"",Deckblatt!AI19,"")</f>
        <v/>
      </c>
      <c r="AJ7" s="607"/>
      <c r="AK7" s="607"/>
      <c r="AL7" s="607"/>
      <c r="AM7" s="607"/>
      <c r="AN7" s="608"/>
    </row>
    <row r="8" spans="1:40" ht="15" thickTop="1">
      <c r="A8" s="370" t="str">
        <f>Sprachen!L304</f>
        <v>Sachnummer</v>
      </c>
      <c r="B8" s="371"/>
      <c r="C8" s="371"/>
      <c r="D8" s="371"/>
      <c r="E8" s="371"/>
      <c r="F8" s="371"/>
      <c r="G8" s="372"/>
      <c r="H8" s="616" t="str">
        <f>IF(Deckblatt!H20&lt;&gt;"",Deckblatt!H20,"")</f>
        <v/>
      </c>
      <c r="I8" s="617"/>
      <c r="J8" s="617"/>
      <c r="K8" s="617"/>
      <c r="L8" s="617"/>
      <c r="M8" s="617"/>
      <c r="N8" s="618"/>
      <c r="O8" s="619" t="str">
        <f>Sprachen!L166</f>
        <v>Hardwarestand</v>
      </c>
      <c r="P8" s="377"/>
      <c r="Q8" s="377"/>
      <c r="R8" s="377"/>
      <c r="S8" s="377"/>
      <c r="T8" s="377"/>
      <c r="U8" s="378"/>
      <c r="V8" s="393" t="str">
        <f>IF(Deckblatt!V20&lt;&gt;"",Deckblatt!V20,"")</f>
        <v/>
      </c>
      <c r="W8" s="394"/>
      <c r="X8" s="394"/>
      <c r="Y8" s="394"/>
      <c r="Z8" s="394"/>
      <c r="AA8" s="620"/>
      <c r="AB8" s="621" t="str">
        <f>Sprachen!L304</f>
        <v>Sachnummer</v>
      </c>
      <c r="AC8" s="622"/>
      <c r="AD8" s="622"/>
      <c r="AE8" s="622"/>
      <c r="AF8" s="622"/>
      <c r="AG8" s="622"/>
      <c r="AH8" s="623"/>
      <c r="AI8" s="624" t="str">
        <f>IF(Deckblatt!AI21&lt;&gt;"",Deckblatt!AI21,"")</f>
        <v/>
      </c>
      <c r="AJ8" s="625"/>
      <c r="AK8" s="625"/>
      <c r="AL8" s="625"/>
      <c r="AM8" s="625"/>
      <c r="AN8" s="626"/>
    </row>
    <row r="9" spans="1:40" ht="14.25">
      <c r="A9" s="360" t="str">
        <f>Sprachen!L65</f>
        <v>Benennung</v>
      </c>
      <c r="B9" s="361"/>
      <c r="C9" s="361"/>
      <c r="D9" s="361"/>
      <c r="E9" s="361"/>
      <c r="F9" s="361"/>
      <c r="G9" s="362"/>
      <c r="H9" s="363" t="str">
        <f>IF(Deckblatt!H21&lt;&gt;"",Deckblatt!H21,"")</f>
        <v/>
      </c>
      <c r="I9" s="364"/>
      <c r="J9" s="364"/>
      <c r="K9" s="364"/>
      <c r="L9" s="364"/>
      <c r="M9" s="364"/>
      <c r="N9" s="368"/>
      <c r="O9" s="589" t="str">
        <f>Sprachen!L98</f>
        <v>Diagnosestand</v>
      </c>
      <c r="P9" s="385"/>
      <c r="Q9" s="385"/>
      <c r="R9" s="385"/>
      <c r="S9" s="385"/>
      <c r="T9" s="385"/>
      <c r="U9" s="386"/>
      <c r="V9" s="357" t="str">
        <f>IF(Deckblatt!V21&lt;&gt;"",Deckblatt!V21,"")</f>
        <v/>
      </c>
      <c r="W9" s="358"/>
      <c r="X9" s="358"/>
      <c r="Y9" s="358"/>
      <c r="Z9" s="358"/>
      <c r="AA9" s="590"/>
      <c r="AB9" s="610" t="str">
        <f>Sprachen!L65</f>
        <v>Benennung</v>
      </c>
      <c r="AC9" s="611"/>
      <c r="AD9" s="611"/>
      <c r="AE9" s="611"/>
      <c r="AF9" s="611"/>
      <c r="AG9" s="611"/>
      <c r="AH9" s="612"/>
      <c r="AI9" s="613" t="str">
        <f>IF(Deckblatt!AI22&lt;&gt;"",Deckblatt!AI22,"")</f>
        <v/>
      </c>
      <c r="AJ9" s="614"/>
      <c r="AK9" s="614"/>
      <c r="AL9" s="614"/>
      <c r="AM9" s="614"/>
      <c r="AN9" s="615"/>
    </row>
    <row r="10" spans="1:40" ht="15" thickBot="1">
      <c r="A10" s="360" t="str">
        <f>Sprachen!L374</f>
        <v>Zeichnungsnummer</v>
      </c>
      <c r="B10" s="361"/>
      <c r="C10" s="361"/>
      <c r="D10" s="361"/>
      <c r="E10" s="361"/>
      <c r="F10" s="361"/>
      <c r="G10" s="362"/>
      <c r="H10" s="363" t="str">
        <f>IF(Deckblatt!H22&lt;&gt;"",Deckblatt!H22,"")</f>
        <v/>
      </c>
      <c r="I10" s="364"/>
      <c r="J10" s="364"/>
      <c r="K10" s="364"/>
      <c r="L10" s="364"/>
      <c r="M10" s="364"/>
      <c r="N10" s="368"/>
      <c r="O10" s="642" t="str">
        <f>Sprachen!L326</f>
        <v>Softwarestand</v>
      </c>
      <c r="P10" s="408"/>
      <c r="Q10" s="408"/>
      <c r="R10" s="408"/>
      <c r="S10" s="408"/>
      <c r="T10" s="408"/>
      <c r="U10" s="409"/>
      <c r="V10" s="643" t="str">
        <f>IF(Deckblatt!V22&lt;&gt;"",Deckblatt!V22,"")</f>
        <v/>
      </c>
      <c r="W10" s="644"/>
      <c r="X10" s="644"/>
      <c r="Y10" s="644"/>
      <c r="Z10" s="644"/>
      <c r="AA10" s="645"/>
      <c r="AB10" s="610" t="str">
        <f>Sprachen!L374</f>
        <v>Zeichnungsnummer</v>
      </c>
      <c r="AC10" s="611"/>
      <c r="AD10" s="611"/>
      <c r="AE10" s="611"/>
      <c r="AF10" s="611"/>
      <c r="AG10" s="611"/>
      <c r="AH10" s="612"/>
      <c r="AI10" s="1086" t="str">
        <f>IF(Deckblatt!AI23&lt;&gt;"",Deckblatt!AI23,"")</f>
        <v/>
      </c>
      <c r="AJ10" s="1087"/>
      <c r="AK10" s="1087"/>
      <c r="AL10" s="1087"/>
      <c r="AM10" s="1087"/>
      <c r="AN10" s="1088"/>
    </row>
    <row r="11" spans="1:50" ht="15" thickBot="1">
      <c r="A11" s="627" t="str">
        <f>Sprachen!L361</f>
        <v>Version/ Datum</v>
      </c>
      <c r="B11" s="628"/>
      <c r="C11" s="628"/>
      <c r="D11" s="628"/>
      <c r="E11" s="628"/>
      <c r="F11" s="628"/>
      <c r="G11" s="629"/>
      <c r="H11" s="596" t="str">
        <f>IF(Deckblatt!H23&lt;&gt;"",Deckblatt!H23,"")</f>
        <v/>
      </c>
      <c r="I11" s="597"/>
      <c r="J11" s="597"/>
      <c r="K11" s="597"/>
      <c r="L11" s="597"/>
      <c r="M11" s="597"/>
      <c r="N11" s="598"/>
      <c r="O11" s="630" t="str">
        <f>Sprachen!L177</f>
        <v>Kennung/DUNS</v>
      </c>
      <c r="P11" s="631"/>
      <c r="Q11" s="631"/>
      <c r="R11" s="631"/>
      <c r="S11" s="631"/>
      <c r="T11" s="631"/>
      <c r="U11" s="632"/>
      <c r="V11" s="633" t="str">
        <f>IF(Deckblatt!V23&lt;&gt;"",Deckblatt!V23,"")</f>
        <v/>
      </c>
      <c r="W11" s="634"/>
      <c r="X11" s="634"/>
      <c r="Y11" s="634"/>
      <c r="Z11" s="634"/>
      <c r="AA11" s="635"/>
      <c r="AB11" s="636" t="str">
        <f>Sprachen!L361</f>
        <v>Version/ Datum</v>
      </c>
      <c r="AC11" s="637"/>
      <c r="AD11" s="637"/>
      <c r="AE11" s="637"/>
      <c r="AF11" s="637"/>
      <c r="AG11" s="637"/>
      <c r="AH11" s="638"/>
      <c r="AI11" s="639" t="str">
        <f>IF(Deckblatt!AI24&lt;&gt;"",Deckblatt!AI24,"")</f>
        <v/>
      </c>
      <c r="AJ11" s="640"/>
      <c r="AK11" s="640"/>
      <c r="AL11" s="640"/>
      <c r="AM11" s="640"/>
      <c r="AN11" s="641"/>
      <c r="AX11" s="45"/>
    </row>
    <row r="12" spans="1:40" ht="15.75" thickBot="1" thickTop="1">
      <c r="A12" s="657" t="e">
        <f>IF(#REF!&lt;&gt;"",#REF!,"")</f>
        <v>#REF!</v>
      </c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9"/>
      <c r="O12" s="25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8"/>
    </row>
    <row r="13" spans="1:40" s="14" customFormat="1" ht="14.25" thickBot="1" thickTop="1">
      <c r="A13" s="1089" t="str">
        <f>Sprachen!L115</f>
        <v>Einzelbewertung durch die Organisation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1090"/>
    </row>
    <row r="14" spans="1:49" s="7" customFormat="1" ht="68.25" customHeight="1" thickBot="1" thickTop="1">
      <c r="A14" s="1091" t="str">
        <f>Sprachen!L253</f>
        <v>Ordnungs-    nummer</v>
      </c>
      <c r="B14" s="1092"/>
      <c r="C14" s="1093"/>
      <c r="D14" s="1094" t="str">
        <f>Sprachen!L289</f>
        <v>Prüfgebiet</v>
      </c>
      <c r="E14" s="1095"/>
      <c r="F14" s="1095"/>
      <c r="G14" s="1096" t="str">
        <f>Sprachen!L12</f>
        <v>(sofern für das Produkt zutreffend)</v>
      </c>
      <c r="H14" s="1096"/>
      <c r="I14" s="1096"/>
      <c r="J14" s="1096"/>
      <c r="K14" s="1096"/>
      <c r="L14" s="1097"/>
      <c r="M14" s="1098" t="str">
        <f>Sprachen!L366</f>
        <v>Vorlage erforderlich</v>
      </c>
      <c r="N14" s="1093"/>
      <c r="O14" s="1099" t="str">
        <f>Sprachen!L43</f>
        <v>Anforderungen vollständig erfüllt</v>
      </c>
      <c r="P14" s="1100"/>
      <c r="Q14" s="1099" t="str">
        <f>Sprachen!L42</f>
        <v>Anforderungen nicht vollständig erfüllt</v>
      </c>
      <c r="R14" s="1100"/>
      <c r="S14" s="1098" t="str">
        <f>Sprachen!L224</f>
        <v>Nachweis-      
dokument</v>
      </c>
      <c r="T14" s="1092"/>
      <c r="U14" s="1092"/>
      <c r="V14" s="1092"/>
      <c r="W14" s="1092"/>
      <c r="X14" s="1092"/>
      <c r="Y14" s="1092"/>
      <c r="Z14" s="1092"/>
      <c r="AA14" s="1093"/>
      <c r="AB14" s="1098" t="str">
        <f>Sprachen!L361</f>
        <v>Version/ Datum</v>
      </c>
      <c r="AC14" s="1092"/>
      <c r="AD14" s="1092"/>
      <c r="AE14" s="1093"/>
      <c r="AF14" s="1098" t="str">
        <f>Sprachen!L61</f>
        <v>Bemerkung</v>
      </c>
      <c r="AG14" s="1092"/>
      <c r="AH14" s="1092"/>
      <c r="AI14" s="1092"/>
      <c r="AJ14" s="1092"/>
      <c r="AK14" s="1092"/>
      <c r="AL14" s="1092"/>
      <c r="AM14" s="1092"/>
      <c r="AN14" s="1101"/>
      <c r="AO14" s="86" t="s">
        <v>958</v>
      </c>
      <c r="AP14" s="86" t="s">
        <v>959</v>
      </c>
      <c r="AQ14" s="86" t="s">
        <v>960</v>
      </c>
      <c r="AR14" s="86"/>
      <c r="AS14" s="87" t="s">
        <v>961</v>
      </c>
      <c r="AT14" s="87" t="s">
        <v>962</v>
      </c>
      <c r="AU14" s="87" t="s">
        <v>963</v>
      </c>
      <c r="AV14" s="87" t="s">
        <v>964</v>
      </c>
      <c r="AW14" s="20"/>
    </row>
    <row r="15" spans="1:49" ht="22.5" customHeight="1" thickTop="1">
      <c r="A15" s="1113" t="s">
        <v>882</v>
      </c>
      <c r="B15" s="1114"/>
      <c r="C15" s="1115"/>
      <c r="D15" s="1116" t="str">
        <f>Sprachen!L94</f>
        <v>PPF-Deckblatt/PPF-Bewertung</v>
      </c>
      <c r="E15" s="1117"/>
      <c r="F15" s="1117"/>
      <c r="G15" s="1117"/>
      <c r="H15" s="1117"/>
      <c r="I15" s="1117"/>
      <c r="J15" s="1117"/>
      <c r="K15" s="1117"/>
      <c r="L15" s="1118"/>
      <c r="M15" s="1119" t="str">
        <f>Sprachen!L4</f>
        <v>Ja</v>
      </c>
      <c r="N15" s="1120"/>
      <c r="O15" s="1121"/>
      <c r="P15" s="1121"/>
      <c r="Q15" s="1121"/>
      <c r="R15" s="1121"/>
      <c r="S15" s="1122" t="s">
        <v>134</v>
      </c>
      <c r="T15" s="1122"/>
      <c r="U15" s="1122"/>
      <c r="V15" s="1122"/>
      <c r="W15" s="1122"/>
      <c r="X15" s="1122"/>
      <c r="Y15" s="1122"/>
      <c r="Z15" s="1122"/>
      <c r="AA15" s="1122"/>
      <c r="AB15" s="1123" t="s">
        <v>134</v>
      </c>
      <c r="AC15" s="1123"/>
      <c r="AD15" s="1123"/>
      <c r="AE15" s="1123"/>
      <c r="AF15" s="1124"/>
      <c r="AG15" s="1125"/>
      <c r="AH15" s="1125"/>
      <c r="AI15" s="1125"/>
      <c r="AJ15" s="1125"/>
      <c r="AK15" s="1125"/>
      <c r="AL15" s="1125"/>
      <c r="AM15" s="1125"/>
      <c r="AN15" s="1126"/>
      <c r="AO15" s="88" t="str">
        <f>IF(M15=Sprachen!$L$4,"J","N")</f>
        <v>J</v>
      </c>
      <c r="AP15" s="88" t="str">
        <f>IF(OR(O15="X",Q15="X"),"J","N")</f>
        <v>N</v>
      </c>
      <c r="AQ15" s="88">
        <f>IF(AND(AO15="J",AP15="J"),0,IF(AND(AO15="J",AP15="N"),-1,""))</f>
        <v>-1</v>
      </c>
      <c r="AR15" s="88"/>
      <c r="AS15" s="88" t="str">
        <f>IF(O15="X","J",IF(AP15="N",IF(AQ15=-1,"Fehlt",""),"N"))</f>
        <v>Fehlt</v>
      </c>
      <c r="AT15" s="1102" t="str">
        <f>IF(_xlfn.IFERROR(VLOOKUP("Fehlt",AS15:AS16,1,FALSE)="Fehlt",FALSE),"X","")</f>
        <v>X</v>
      </c>
      <c r="AU15" s="1102" t="str">
        <f>IF(OR(_xlfn.IFERROR(VLOOKUP("N",AS15:AS16,1,FALSE),FALSE)="N",_xlfn.IFERROR(VLOOKUP("Fehlt",AS15:AS16,1,FALSE),FALSE)="Fehlt")=FALSE,"X","")</f>
        <v/>
      </c>
      <c r="AV15" s="1102" t="str">
        <f>IF(_xlfn.IFERROR(VLOOKUP("N",AS15:AS16,1,FALSE),FALSE)="N","X","")</f>
        <v/>
      </c>
      <c r="AW15" s="1103"/>
    </row>
    <row r="16" spans="1:49" ht="38.25" customHeight="1" thickBot="1">
      <c r="A16" s="1104" t="s">
        <v>883</v>
      </c>
      <c r="B16" s="1105"/>
      <c r="C16" s="1106"/>
      <c r="D16" s="1107" t="str">
        <f>Sprachen!L313</f>
        <v>Selbstbeurteilung Produkt, Produktionsprozess und ggf. Software</v>
      </c>
      <c r="E16" s="1108"/>
      <c r="F16" s="1108"/>
      <c r="G16" s="1108"/>
      <c r="H16" s="1108"/>
      <c r="I16" s="1108"/>
      <c r="J16" s="1108"/>
      <c r="K16" s="1108"/>
      <c r="L16" s="1109"/>
      <c r="M16" s="1110" t="str">
        <f>Sprachen!L4</f>
        <v>Ja</v>
      </c>
      <c r="N16" s="1111"/>
      <c r="O16" s="1112"/>
      <c r="P16" s="1112"/>
      <c r="Q16" s="1112"/>
      <c r="R16" s="1112"/>
      <c r="S16" s="1112"/>
      <c r="T16" s="1112"/>
      <c r="U16" s="1112"/>
      <c r="V16" s="1112"/>
      <c r="W16" s="1112"/>
      <c r="X16" s="1112"/>
      <c r="Y16" s="1112"/>
      <c r="Z16" s="1112"/>
      <c r="AA16" s="1112"/>
      <c r="AB16" s="1133"/>
      <c r="AC16" s="1133"/>
      <c r="AD16" s="1133"/>
      <c r="AE16" s="1133"/>
      <c r="AF16" s="1134"/>
      <c r="AG16" s="1135"/>
      <c r="AH16" s="1135"/>
      <c r="AI16" s="1135"/>
      <c r="AJ16" s="1135"/>
      <c r="AK16" s="1135"/>
      <c r="AL16" s="1135"/>
      <c r="AM16" s="1135"/>
      <c r="AN16" s="1136"/>
      <c r="AO16" s="88" t="str">
        <f>IF(M16=Sprachen!$L$4,"J","N")</f>
        <v>J</v>
      </c>
      <c r="AP16" s="88" t="str">
        <f>IF(OR(O16="X",Q16="X"),"J","N")</f>
        <v>N</v>
      </c>
      <c r="AQ16" s="88">
        <f>IF(AND(AO16="J",AP16="J"),0,IF(AND(AO16="J",AP16="N"),-1,""))</f>
        <v>-1</v>
      </c>
      <c r="AR16" s="88"/>
      <c r="AS16" s="88" t="str">
        <f>IF(O16="X","J",IF(AP16="N",IF(AQ16=-1,"Fehlt",""),"N"))</f>
        <v>Fehlt</v>
      </c>
      <c r="AT16" s="1102"/>
      <c r="AU16" s="1102"/>
      <c r="AV16" s="1102"/>
      <c r="AW16" s="1103"/>
    </row>
    <row r="17" spans="1:40" ht="15.75" thickBot="1" thickTop="1">
      <c r="A17" s="1137" t="str">
        <f>Sprachen!L165</f>
        <v>Hardwarefreigabe erforderlich</v>
      </c>
      <c r="B17" s="1138"/>
      <c r="C17" s="1138"/>
      <c r="D17" s="1138"/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9"/>
      <c r="S17" s="1140" t="s">
        <v>2</v>
      </c>
      <c r="T17" s="1141"/>
      <c r="U17" s="1141"/>
      <c r="V17" s="1141"/>
      <c r="W17" s="1141"/>
      <c r="X17" s="1141"/>
      <c r="Y17" s="1141"/>
      <c r="Z17" s="1141"/>
      <c r="AA17" s="114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/>
    </row>
    <row r="18" spans="1:45" s="24" customFormat="1" ht="15.75" thickBot="1" thickTop="1">
      <c r="A18" s="1089" t="s">
        <v>884</v>
      </c>
      <c r="B18" s="214"/>
      <c r="C18" s="215"/>
      <c r="D18" s="1143" t="str">
        <f>Sprachen!L228</f>
        <v>Nachweise zur Produktentwicklung</v>
      </c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1144"/>
      <c r="AG18" s="1144"/>
      <c r="AH18" s="1144"/>
      <c r="AI18" s="1144"/>
      <c r="AJ18" s="1144"/>
      <c r="AK18" s="1144"/>
      <c r="AL18" s="1144"/>
      <c r="AM18" s="1144"/>
      <c r="AN18" s="1145"/>
      <c r="AS18"/>
    </row>
    <row r="19" spans="1:49" ht="15" thickTop="1">
      <c r="A19" s="1127" t="s">
        <v>885</v>
      </c>
      <c r="B19" s="1128"/>
      <c r="C19" s="1129"/>
      <c r="D19" s="1130" t="str">
        <f>Sprachen!L334</f>
        <v xml:space="preserve">Technische Spezifikationen </v>
      </c>
      <c r="E19" s="1130"/>
      <c r="F19" s="1130"/>
      <c r="G19" s="1130"/>
      <c r="H19" s="1130"/>
      <c r="I19" s="1130"/>
      <c r="J19" s="1130"/>
      <c r="K19" s="1130"/>
      <c r="L19" s="1130"/>
      <c r="M19" s="1131" t="e">
        <f>IF(#REF!&lt;&gt;"",#REF!,"")</f>
        <v>#REF!</v>
      </c>
      <c r="N19" s="1132"/>
      <c r="O19" s="1121"/>
      <c r="P19" s="1121"/>
      <c r="Q19" s="1121"/>
      <c r="R19" s="1121"/>
      <c r="S19" s="1121"/>
      <c r="T19" s="1121"/>
      <c r="U19" s="1121"/>
      <c r="V19" s="1121"/>
      <c r="W19" s="1121"/>
      <c r="X19" s="1121"/>
      <c r="Y19" s="1121"/>
      <c r="Z19" s="1121"/>
      <c r="AA19" s="1121"/>
      <c r="AB19" s="1146"/>
      <c r="AC19" s="1146"/>
      <c r="AD19" s="1146"/>
      <c r="AE19" s="1146"/>
      <c r="AF19" s="1146"/>
      <c r="AG19" s="1146"/>
      <c r="AH19" s="1146"/>
      <c r="AI19" s="1146"/>
      <c r="AJ19" s="1146"/>
      <c r="AK19" s="1146"/>
      <c r="AL19" s="1146"/>
      <c r="AM19" s="1146"/>
      <c r="AN19" s="1147"/>
      <c r="AO19" s="88" t="e">
        <f>IF(M19=Sprachen!$L$4,"J","N")</f>
        <v>#REF!</v>
      </c>
      <c r="AP19" s="88" t="str">
        <f aca="true" t="shared" si="0" ref="AP19:AP23">IF(OR(O19="X",Q19="X"),"J","N")</f>
        <v>N</v>
      </c>
      <c r="AQ19" s="88" t="e">
        <f aca="true" t="shared" si="1" ref="AQ19:AQ23">IF(AND(AO19="J",AP19="J"),0,IF(AND(AO19="J",AP19="N"),-1,""))</f>
        <v>#REF!</v>
      </c>
      <c r="AR19" s="88"/>
      <c r="AS19" s="88" t="e">
        <f aca="true" t="shared" si="2" ref="AS19:AS23">IF(O19="X","J",IF(AP19="N",IF(AQ19=-1,"Fehlt",""),"N"))</f>
        <v>#REF!</v>
      </c>
      <c r="AT19" s="1102" t="str">
        <f>IF(_xlfn.IFERROR(VLOOKUP("Fehlt",AS19:AS23,1,FALSE)="Fehlt",FALSE),"X","")</f>
        <v>X</v>
      </c>
      <c r="AU19" s="1102" t="str">
        <f>IF(OR(_xlfn.IFERROR(VLOOKUP("N",AS19:AS23,1,FALSE),FALSE)="N",_xlfn.IFERROR(VLOOKUP("Fehlt",AS19:AS23,1,FALSE),FALSE)="Fehlt")=FALSE,"X","")</f>
        <v/>
      </c>
      <c r="AV19" s="1102" t="str">
        <f>IF(_xlfn.IFERROR(VLOOKUP("N",AS19:AS23,1,FALSE),FALSE)="N","X","")</f>
        <v/>
      </c>
      <c r="AW19" s="1103"/>
    </row>
    <row r="20" spans="1:49" ht="22.5" customHeight="1">
      <c r="A20" s="1150" t="s">
        <v>886</v>
      </c>
      <c r="B20" s="1151"/>
      <c r="C20" s="1152"/>
      <c r="D20" s="1153" t="str">
        <f>Sprachen!L150</f>
        <v>Genehmigte Konstruktionsänderungen</v>
      </c>
      <c r="E20" s="1153"/>
      <c r="F20" s="1153"/>
      <c r="G20" s="1153"/>
      <c r="H20" s="1153"/>
      <c r="I20" s="1153"/>
      <c r="J20" s="1153"/>
      <c r="K20" s="1153"/>
      <c r="L20" s="1153"/>
      <c r="M20" s="1131" t="e">
        <f>IF(#REF!&lt;&gt;"",#REF!,"")</f>
        <v>#REF!</v>
      </c>
      <c r="N20" s="1132"/>
      <c r="O20" s="1154"/>
      <c r="P20" s="1154"/>
      <c r="Q20" s="1154"/>
      <c r="R20" s="1154"/>
      <c r="S20" s="1154"/>
      <c r="T20" s="1154"/>
      <c r="U20" s="1154"/>
      <c r="V20" s="1154"/>
      <c r="W20" s="1154"/>
      <c r="X20" s="1154"/>
      <c r="Y20" s="1154"/>
      <c r="Z20" s="1154"/>
      <c r="AA20" s="1154"/>
      <c r="AB20" s="1148"/>
      <c r="AC20" s="1148"/>
      <c r="AD20" s="1148"/>
      <c r="AE20" s="1148"/>
      <c r="AF20" s="1148"/>
      <c r="AG20" s="1148"/>
      <c r="AH20" s="1148"/>
      <c r="AI20" s="1148"/>
      <c r="AJ20" s="1148"/>
      <c r="AK20" s="1148"/>
      <c r="AL20" s="1148"/>
      <c r="AM20" s="1148"/>
      <c r="AN20" s="1149"/>
      <c r="AO20" s="88" t="e">
        <f>IF(M20=Sprachen!$L$4,"J","N")</f>
        <v>#REF!</v>
      </c>
      <c r="AP20" s="88" t="str">
        <f t="shared" si="0"/>
        <v>N</v>
      </c>
      <c r="AQ20" s="88" t="e">
        <f t="shared" si="1"/>
        <v>#REF!</v>
      </c>
      <c r="AR20" s="88"/>
      <c r="AS20" s="88" t="e">
        <f t="shared" si="2"/>
        <v>#REF!</v>
      </c>
      <c r="AT20" s="1102"/>
      <c r="AU20" s="1102"/>
      <c r="AV20" s="1102"/>
      <c r="AW20" s="1103"/>
    </row>
    <row r="21" spans="1:49" ht="21.75" customHeight="1">
      <c r="A21" s="1150" t="s">
        <v>887</v>
      </c>
      <c r="B21" s="1151"/>
      <c r="C21" s="1152"/>
      <c r="D21" s="1153" t="str">
        <f>Sprachen!L182</f>
        <v>Konstruktions-, Entwicklungsfreigaben</v>
      </c>
      <c r="E21" s="1153"/>
      <c r="F21" s="1153"/>
      <c r="G21" s="1153"/>
      <c r="H21" s="1153"/>
      <c r="I21" s="1153"/>
      <c r="J21" s="1153"/>
      <c r="K21" s="1153"/>
      <c r="L21" s="1153"/>
      <c r="M21" s="1131" t="e">
        <f>IF(#REF!&lt;&gt;"",#REF!,"")</f>
        <v>#REF!</v>
      </c>
      <c r="N21" s="1132"/>
      <c r="O21" s="1154"/>
      <c r="P21" s="1154"/>
      <c r="Q21" s="1154"/>
      <c r="R21" s="1154"/>
      <c r="S21" s="1154"/>
      <c r="T21" s="1154"/>
      <c r="U21" s="1154"/>
      <c r="V21" s="1154"/>
      <c r="W21" s="1154"/>
      <c r="X21" s="1154"/>
      <c r="Y21" s="1154"/>
      <c r="Z21" s="1154"/>
      <c r="AA21" s="1154"/>
      <c r="AB21" s="1148"/>
      <c r="AC21" s="1148"/>
      <c r="AD21" s="1148"/>
      <c r="AE21" s="1148"/>
      <c r="AF21" s="1148"/>
      <c r="AG21" s="1148"/>
      <c r="AH21" s="1148"/>
      <c r="AI21" s="1148"/>
      <c r="AJ21" s="1148"/>
      <c r="AK21" s="1148"/>
      <c r="AL21" s="1148"/>
      <c r="AM21" s="1148"/>
      <c r="AN21" s="1149"/>
      <c r="AO21" s="88" t="e">
        <f>IF(M21=Sprachen!$L$4,"J","N")</f>
        <v>#REF!</v>
      </c>
      <c r="AP21" s="88" t="str">
        <f t="shared" si="0"/>
        <v>N</v>
      </c>
      <c r="AQ21" s="88" t="e">
        <f t="shared" si="1"/>
        <v>#REF!</v>
      </c>
      <c r="AR21" s="88"/>
      <c r="AS21" s="88" t="e">
        <f t="shared" si="2"/>
        <v>#REF!</v>
      </c>
      <c r="AT21" s="1102"/>
      <c r="AU21" s="1102"/>
      <c r="AV21" s="1102"/>
      <c r="AW21" s="1103"/>
    </row>
    <row r="22" spans="1:49" ht="14.25">
      <c r="A22" s="1150" t="s">
        <v>888</v>
      </c>
      <c r="B22" s="1151"/>
      <c r="C22" s="1152"/>
      <c r="D22" s="1153" t="str">
        <f>Sprachen!L209</f>
        <v>Materialdaten per IMDS</v>
      </c>
      <c r="E22" s="1153"/>
      <c r="F22" s="1153"/>
      <c r="G22" s="1153"/>
      <c r="H22" s="1153"/>
      <c r="I22" s="1153"/>
      <c r="J22" s="1153"/>
      <c r="K22" s="1153"/>
      <c r="L22" s="1153"/>
      <c r="M22" s="1110" t="str">
        <f>Sprachen!L4</f>
        <v>Ja</v>
      </c>
      <c r="N22" s="1111"/>
      <c r="O22" s="1154"/>
      <c r="P22" s="1154"/>
      <c r="Q22" s="1154"/>
      <c r="R22" s="1154"/>
      <c r="S22" s="1154"/>
      <c r="T22" s="1154"/>
      <c r="U22" s="1154"/>
      <c r="V22" s="1154"/>
      <c r="W22" s="1154"/>
      <c r="X22" s="1154"/>
      <c r="Y22" s="1154"/>
      <c r="Z22" s="1154"/>
      <c r="AA22" s="1154"/>
      <c r="AB22" s="1148"/>
      <c r="AC22" s="1148"/>
      <c r="AD22" s="1148"/>
      <c r="AE22" s="1148"/>
      <c r="AF22" s="1148"/>
      <c r="AG22" s="1148"/>
      <c r="AH22" s="1148"/>
      <c r="AI22" s="1148"/>
      <c r="AJ22" s="1148"/>
      <c r="AK22" s="1148"/>
      <c r="AL22" s="1148"/>
      <c r="AM22" s="1148"/>
      <c r="AN22" s="1149"/>
      <c r="AO22" s="88" t="str">
        <f>IF(M22=Sprachen!$L$4,"J","N")</f>
        <v>J</v>
      </c>
      <c r="AP22" s="88" t="str">
        <f t="shared" si="0"/>
        <v>N</v>
      </c>
      <c r="AQ22" s="88">
        <f t="shared" si="1"/>
        <v>-1</v>
      </c>
      <c r="AR22" s="88"/>
      <c r="AS22" s="88" t="str">
        <f t="shared" si="2"/>
        <v>Fehlt</v>
      </c>
      <c r="AT22" s="1102"/>
      <c r="AU22" s="1102"/>
      <c r="AV22" s="1102"/>
      <c r="AW22" s="1103"/>
    </row>
    <row r="23" spans="1:49" ht="15" thickBot="1">
      <c r="A23" s="1155" t="s">
        <v>889</v>
      </c>
      <c r="B23" s="1156"/>
      <c r="C23" s="1157"/>
      <c r="D23" s="1158" t="str">
        <f>Sprachen!L97</f>
        <v>Design-FMEA</v>
      </c>
      <c r="E23" s="1158"/>
      <c r="F23" s="1158"/>
      <c r="G23" s="1158"/>
      <c r="H23" s="1158"/>
      <c r="I23" s="1158"/>
      <c r="J23" s="1158"/>
      <c r="K23" s="1158"/>
      <c r="L23" s="1158"/>
      <c r="M23" s="1159" t="e">
        <f>IF(#REF!&lt;&gt;"",#REF!,"")</f>
        <v>#REF!</v>
      </c>
      <c r="N23" s="1160"/>
      <c r="O23" s="1112"/>
      <c r="P23" s="1112"/>
      <c r="Q23" s="1112"/>
      <c r="R23" s="1112"/>
      <c r="S23" s="1112"/>
      <c r="T23" s="1112"/>
      <c r="U23" s="1112"/>
      <c r="V23" s="1112"/>
      <c r="W23" s="1112"/>
      <c r="X23" s="1112"/>
      <c r="Y23" s="1112"/>
      <c r="Z23" s="1112"/>
      <c r="AA23" s="1112"/>
      <c r="AB23" s="1133"/>
      <c r="AC23" s="1133"/>
      <c r="AD23" s="1133"/>
      <c r="AE23" s="1133"/>
      <c r="AF23" s="1133"/>
      <c r="AG23" s="1133"/>
      <c r="AH23" s="1133"/>
      <c r="AI23" s="1133"/>
      <c r="AJ23" s="1133"/>
      <c r="AK23" s="1133"/>
      <c r="AL23" s="1133"/>
      <c r="AM23" s="1133"/>
      <c r="AN23" s="1161"/>
      <c r="AO23" s="88" t="e">
        <f>IF(M23=Sprachen!$L$4,"J","N")</f>
        <v>#REF!</v>
      </c>
      <c r="AP23" s="88" t="str">
        <f t="shared" si="0"/>
        <v>N</v>
      </c>
      <c r="AQ23" s="88" t="e">
        <f t="shared" si="1"/>
        <v>#REF!</v>
      </c>
      <c r="AR23" s="88"/>
      <c r="AS23" s="88" t="e">
        <f t="shared" si="2"/>
        <v>#REF!</v>
      </c>
      <c r="AT23" s="1102"/>
      <c r="AU23" s="1102"/>
      <c r="AV23" s="1102"/>
      <c r="AW23" s="1103"/>
    </row>
    <row r="24" spans="1:48" s="24" customFormat="1" ht="15.75" thickBot="1" thickTop="1">
      <c r="A24" s="1089" t="s">
        <v>890</v>
      </c>
      <c r="B24" s="214"/>
      <c r="C24" s="215"/>
      <c r="D24" s="1143" t="str">
        <f>Sprachen!L229</f>
        <v>Nachweise zur Produktionsprozessentwicklung</v>
      </c>
      <c r="E24" s="1144"/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4"/>
      <c r="S24" s="1144"/>
      <c r="T24" s="1144"/>
      <c r="U24" s="1144"/>
      <c r="V24" s="1144"/>
      <c r="W24" s="1144"/>
      <c r="X24" s="1144"/>
      <c r="Y24" s="1144"/>
      <c r="Z24" s="1144"/>
      <c r="AA24" s="1144"/>
      <c r="AB24" s="1144"/>
      <c r="AC24" s="1144"/>
      <c r="AD24" s="1144"/>
      <c r="AE24" s="1144"/>
      <c r="AF24" s="1144"/>
      <c r="AG24" s="1144"/>
      <c r="AH24" s="1144"/>
      <c r="AI24" s="1144"/>
      <c r="AJ24" s="1144"/>
      <c r="AK24" s="1144"/>
      <c r="AL24" s="1144"/>
      <c r="AM24" s="1144"/>
      <c r="AN24" s="1145"/>
      <c r="AO24" s="88" t="str">
        <f>IF(M24=Sprachen!$L$4,"J","N")</f>
        <v>N</v>
      </c>
      <c r="AP24" s="88"/>
      <c r="AQ24" s="88"/>
      <c r="AR24" s="88"/>
      <c r="AS24" s="88"/>
      <c r="AT24" s="89"/>
      <c r="AU24" s="89"/>
      <c r="AV24" s="89"/>
    </row>
    <row r="25" spans="1:49" ht="15" thickTop="1">
      <c r="A25" s="1127" t="s">
        <v>891</v>
      </c>
      <c r="B25" s="1128"/>
      <c r="C25" s="1129"/>
      <c r="D25" s="1130" t="str">
        <f>Sprachen!L283</f>
        <v>Prozessablaufdiagramm</v>
      </c>
      <c r="E25" s="1130"/>
      <c r="F25" s="1130"/>
      <c r="G25" s="1130"/>
      <c r="H25" s="1130"/>
      <c r="I25" s="1130"/>
      <c r="J25" s="1130"/>
      <c r="K25" s="1130"/>
      <c r="L25" s="1130"/>
      <c r="M25" s="1131" t="e">
        <f>IF(#REF!&lt;&gt;"",#REF!,"")</f>
        <v>#REF!</v>
      </c>
      <c r="N25" s="1132"/>
      <c r="O25" s="1121"/>
      <c r="P25" s="1121"/>
      <c r="Q25" s="1121"/>
      <c r="R25" s="1121"/>
      <c r="S25" s="1121"/>
      <c r="T25" s="1121"/>
      <c r="U25" s="1121"/>
      <c r="V25" s="1121"/>
      <c r="W25" s="1121"/>
      <c r="X25" s="1121"/>
      <c r="Y25" s="1121"/>
      <c r="Z25" s="1121"/>
      <c r="AA25" s="1121"/>
      <c r="AB25" s="1146"/>
      <c r="AC25" s="1146"/>
      <c r="AD25" s="1146"/>
      <c r="AE25" s="1146"/>
      <c r="AF25" s="1146"/>
      <c r="AG25" s="1146"/>
      <c r="AH25" s="1146"/>
      <c r="AI25" s="1146"/>
      <c r="AJ25" s="1146"/>
      <c r="AK25" s="1146"/>
      <c r="AL25" s="1146"/>
      <c r="AM25" s="1146"/>
      <c r="AN25" s="1147"/>
      <c r="AO25" s="88" t="e">
        <f>IF(M25=Sprachen!$L$4,"J","N")</f>
        <v>#REF!</v>
      </c>
      <c r="AP25" s="88" t="str">
        <f aca="true" t="shared" si="3" ref="AP25:AP27">IF(OR(O25="X",Q25="X"),"J","N")</f>
        <v>N</v>
      </c>
      <c r="AQ25" s="88" t="e">
        <f aca="true" t="shared" si="4" ref="AQ25:AQ27">IF(AND(AO25="J",AP25="J"),0,IF(AND(AO25="J",AP25="N"),-1,""))</f>
        <v>#REF!</v>
      </c>
      <c r="AR25" s="88"/>
      <c r="AS25" s="88" t="e">
        <f aca="true" t="shared" si="5" ref="AS25:AS27">IF(O25="X","J",IF(AP25="N",IF(AQ25=-1,"Fehlt",""),"N"))</f>
        <v>#REF!</v>
      </c>
      <c r="AT25" s="1102" t="str">
        <f>IF(_xlfn.IFERROR(VLOOKUP("Fehlt",AS25:AS27,1,FALSE)="Fehlt",FALSE),"X","")</f>
        <v/>
      </c>
      <c r="AU25" s="1102" t="str">
        <f>IF(OR(_xlfn.IFERROR(VLOOKUP("N",AS25:AS27,1,FALSE),FALSE)="N",_xlfn.IFERROR(VLOOKUP("Fehlt",AS25:AS27,1,FALSE),FALSE)="Fehlt")=FALSE,"X","")</f>
        <v>X</v>
      </c>
      <c r="AV25" s="1102" t="str">
        <f>IF(_xlfn.IFERROR(VLOOKUP("N",AS25:AS27,1,FALSE),FALSE)="N","X","")</f>
        <v/>
      </c>
      <c r="AW25" s="1103"/>
    </row>
    <row r="26" spans="1:49" ht="14.25">
      <c r="A26" s="1150" t="s">
        <v>892</v>
      </c>
      <c r="B26" s="1151"/>
      <c r="C26" s="1152"/>
      <c r="D26" s="1153" t="str">
        <f>Sprachen!L287</f>
        <v>Prozess-FMEA</v>
      </c>
      <c r="E26" s="1153"/>
      <c r="F26" s="1153"/>
      <c r="G26" s="1153"/>
      <c r="H26" s="1153"/>
      <c r="I26" s="1153"/>
      <c r="J26" s="1153"/>
      <c r="K26" s="1153"/>
      <c r="L26" s="1153"/>
      <c r="M26" s="1162" t="e">
        <f>IF(#REF!&lt;&gt;"",#REF!,"")</f>
        <v>#REF!</v>
      </c>
      <c r="N26" s="1163"/>
      <c r="O26" s="1154"/>
      <c r="P26" s="1154"/>
      <c r="Q26" s="1154"/>
      <c r="R26" s="1154"/>
      <c r="S26" s="1154"/>
      <c r="T26" s="1154"/>
      <c r="U26" s="1154"/>
      <c r="V26" s="1154"/>
      <c r="W26" s="1154"/>
      <c r="X26" s="1154"/>
      <c r="Y26" s="1154"/>
      <c r="Z26" s="1154"/>
      <c r="AA26" s="1154"/>
      <c r="AB26" s="1148"/>
      <c r="AC26" s="1148"/>
      <c r="AD26" s="1148"/>
      <c r="AE26" s="1148"/>
      <c r="AF26" s="1148"/>
      <c r="AG26" s="1148"/>
      <c r="AH26" s="1148"/>
      <c r="AI26" s="1148"/>
      <c r="AJ26" s="1148"/>
      <c r="AK26" s="1148"/>
      <c r="AL26" s="1148"/>
      <c r="AM26" s="1148"/>
      <c r="AN26" s="1149"/>
      <c r="AO26" s="88" t="e">
        <f>IF(M26=Sprachen!$L$4,"J","N")</f>
        <v>#REF!</v>
      </c>
      <c r="AP26" s="88" t="str">
        <f t="shared" si="3"/>
        <v>N</v>
      </c>
      <c r="AQ26" s="88" t="e">
        <f t="shared" si="4"/>
        <v>#REF!</v>
      </c>
      <c r="AR26" s="88"/>
      <c r="AS26" s="88" t="e">
        <f t="shared" si="5"/>
        <v>#REF!</v>
      </c>
      <c r="AT26" s="1102"/>
      <c r="AU26" s="1102"/>
      <c r="AV26" s="1102"/>
      <c r="AW26" s="1103"/>
    </row>
    <row r="27" spans="1:49" ht="15" thickBot="1">
      <c r="A27" s="1164" t="s">
        <v>893</v>
      </c>
      <c r="B27" s="1165"/>
      <c r="C27" s="1156"/>
      <c r="D27" s="1158" t="str">
        <f>Sprachen!L275</f>
        <v>Produktionslenkungsplan</v>
      </c>
      <c r="E27" s="1158"/>
      <c r="F27" s="1158"/>
      <c r="G27" s="1158"/>
      <c r="H27" s="1158"/>
      <c r="I27" s="1158"/>
      <c r="J27" s="1158"/>
      <c r="K27" s="1158"/>
      <c r="L27" s="1158"/>
      <c r="M27" s="1159" t="e">
        <f>IF(#REF!&lt;&gt;"",#REF!,"")</f>
        <v>#REF!</v>
      </c>
      <c r="N27" s="1160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33"/>
      <c r="AC27" s="1133"/>
      <c r="AD27" s="1133"/>
      <c r="AE27" s="1133"/>
      <c r="AF27" s="1133"/>
      <c r="AG27" s="1133"/>
      <c r="AH27" s="1133"/>
      <c r="AI27" s="1133"/>
      <c r="AJ27" s="1133"/>
      <c r="AK27" s="1133"/>
      <c r="AL27" s="1133"/>
      <c r="AM27" s="1133"/>
      <c r="AN27" s="1161"/>
      <c r="AO27" s="88" t="e">
        <f>IF(M27=Sprachen!$L$4,"J","N")</f>
        <v>#REF!</v>
      </c>
      <c r="AP27" s="88" t="str">
        <f t="shared" si="3"/>
        <v>N</v>
      </c>
      <c r="AQ27" s="88" t="e">
        <f t="shared" si="4"/>
        <v>#REF!</v>
      </c>
      <c r="AR27" s="88"/>
      <c r="AS27" s="88" t="e">
        <f t="shared" si="5"/>
        <v>#REF!</v>
      </c>
      <c r="AT27" s="1102"/>
      <c r="AU27" s="1102"/>
      <c r="AV27" s="1102"/>
      <c r="AW27" s="1103"/>
    </row>
    <row r="28" spans="1:48" s="24" customFormat="1" ht="15.75" thickBot="1" thickTop="1">
      <c r="A28" s="1089" t="s">
        <v>894</v>
      </c>
      <c r="B28" s="214"/>
      <c r="C28" s="215"/>
      <c r="D28" s="1143" t="str">
        <f>Sprachen!L231</f>
        <v>Nachweise zur Validierung des Produktes</v>
      </c>
      <c r="E28" s="1144"/>
      <c r="F28" s="1144"/>
      <c r="G28" s="1144"/>
      <c r="H28" s="1144"/>
      <c r="I28" s="1144"/>
      <c r="J28" s="1144"/>
      <c r="K28" s="1144"/>
      <c r="L28" s="1144"/>
      <c r="M28" s="1144"/>
      <c r="N28" s="1144"/>
      <c r="O28" s="1144"/>
      <c r="P28" s="1144"/>
      <c r="Q28" s="1144"/>
      <c r="R28" s="1144"/>
      <c r="S28" s="1144"/>
      <c r="T28" s="1144"/>
      <c r="U28" s="1144"/>
      <c r="V28" s="1144"/>
      <c r="W28" s="1144"/>
      <c r="X28" s="1144"/>
      <c r="Y28" s="1144"/>
      <c r="Z28" s="1144"/>
      <c r="AA28" s="1144"/>
      <c r="AB28" s="1144"/>
      <c r="AC28" s="1144"/>
      <c r="AD28" s="1144"/>
      <c r="AE28" s="1144"/>
      <c r="AF28" s="1144"/>
      <c r="AG28" s="1144"/>
      <c r="AH28" s="1144"/>
      <c r="AI28" s="1144"/>
      <c r="AJ28" s="1144"/>
      <c r="AK28" s="1144"/>
      <c r="AL28" s="1144"/>
      <c r="AM28" s="1144"/>
      <c r="AN28" s="1145"/>
      <c r="AO28" s="88" t="str">
        <f>IF(M28=Sprachen!$L$4,"J","N")</f>
        <v>N</v>
      </c>
      <c r="AP28" s="88"/>
      <c r="AQ28" s="88"/>
      <c r="AR28" s="88"/>
      <c r="AS28" s="88"/>
      <c r="AT28" s="89"/>
      <c r="AU28" s="89"/>
      <c r="AV28" s="89"/>
    </row>
    <row r="29" spans="1:49" ht="15" thickTop="1">
      <c r="A29" s="1127" t="s">
        <v>895</v>
      </c>
      <c r="B29" s="1128"/>
      <c r="C29" s="1129"/>
      <c r="D29" s="1130" t="str">
        <f>Sprachen!L153</f>
        <v>Geometrie, Maß</v>
      </c>
      <c r="E29" s="1130"/>
      <c r="F29" s="1130"/>
      <c r="G29" s="1130"/>
      <c r="H29" s="1130"/>
      <c r="I29" s="1130"/>
      <c r="J29" s="1130"/>
      <c r="K29" s="1130"/>
      <c r="L29" s="1130"/>
      <c r="M29" s="1131" t="e">
        <f>IF(#REF!&lt;&gt;"",#REF!,"")</f>
        <v>#REF!</v>
      </c>
      <c r="N29" s="1132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46"/>
      <c r="AC29" s="1146"/>
      <c r="AD29" s="1146"/>
      <c r="AE29" s="1146"/>
      <c r="AF29" s="1146"/>
      <c r="AG29" s="1146"/>
      <c r="AH29" s="1146"/>
      <c r="AI29" s="1146"/>
      <c r="AJ29" s="1146"/>
      <c r="AK29" s="1146"/>
      <c r="AL29" s="1146"/>
      <c r="AM29" s="1146"/>
      <c r="AN29" s="1147"/>
      <c r="AO29" s="88" t="e">
        <f>IF(M29=Sprachen!$L$4,"J","N")</f>
        <v>#REF!</v>
      </c>
      <c r="AP29" s="88" t="str">
        <f>IF(OR(O29="X",Q29="X"),"J","N")</f>
        <v>N</v>
      </c>
      <c r="AQ29" s="88" t="e">
        <f>IF(AND(AO29="J",AP29="J"),0,IF(AND(AO29="J",AP29="N"),-1,""))</f>
        <v>#REF!</v>
      </c>
      <c r="AR29" s="88"/>
      <c r="AS29" s="88" t="e">
        <f>IF(O29="X","J",IF(AP29="N",IF(AQ29=-1,"Fehlt",""),"N"))</f>
        <v>#REF!</v>
      </c>
      <c r="AT29" s="1102" t="str">
        <f>IF(_xlfn.IFERROR(VLOOKUP("Fehlt",AS29:AS41,1,FALSE)="Fehlt",FALSE),"X","")</f>
        <v/>
      </c>
      <c r="AU29" s="1102" t="str">
        <f>IF(OR(_xlfn.IFERROR(VLOOKUP("N",AS29:AS41,1,FALSE),FALSE)="N",_xlfn.IFERROR(VLOOKUP("Fehlt",AS29:AS41,1,FALSE),FALSE)="Fehlt")=FALSE,"X","")</f>
        <v>X</v>
      </c>
      <c r="AV29" s="1102" t="str">
        <f>IF(_xlfn.IFERROR(VLOOKUP("N",AS29:AS41,1,FALSE),FALSE)="N","X","")</f>
        <v/>
      </c>
      <c r="AW29" s="1103"/>
    </row>
    <row r="30" spans="1:49" ht="36.75" customHeight="1">
      <c r="A30" s="1150" t="s">
        <v>896</v>
      </c>
      <c r="B30" s="1151"/>
      <c r="C30" s="1152"/>
      <c r="D30" s="1153" t="str">
        <f>Sprachen!L368</f>
        <v>Werkstoff (Festigkeit, physikalische Eigenschaften, …)</v>
      </c>
      <c r="E30" s="1153"/>
      <c r="F30" s="1153"/>
      <c r="G30" s="1153"/>
      <c r="H30" s="1153"/>
      <c r="I30" s="1153"/>
      <c r="J30" s="1153"/>
      <c r="K30" s="1153"/>
      <c r="L30" s="1153"/>
      <c r="M30" s="1154" t="e">
        <f>IF(#REF!&lt;&gt;"",#REF!,"")</f>
        <v>#REF!</v>
      </c>
      <c r="N30" s="1154"/>
      <c r="O30" s="1154"/>
      <c r="P30" s="1154"/>
      <c r="Q30" s="1154"/>
      <c r="R30" s="1154"/>
      <c r="S30" s="1154"/>
      <c r="T30" s="1154"/>
      <c r="U30" s="1154"/>
      <c r="V30" s="1154"/>
      <c r="W30" s="1154"/>
      <c r="X30" s="1154"/>
      <c r="Y30" s="1154"/>
      <c r="Z30" s="1154"/>
      <c r="AA30" s="1154"/>
      <c r="AB30" s="1148"/>
      <c r="AC30" s="1148"/>
      <c r="AD30" s="1148"/>
      <c r="AE30" s="1148"/>
      <c r="AF30" s="1148"/>
      <c r="AG30" s="1148"/>
      <c r="AH30" s="1148"/>
      <c r="AI30" s="1148"/>
      <c r="AJ30" s="1148"/>
      <c r="AK30" s="1148"/>
      <c r="AL30" s="1148"/>
      <c r="AM30" s="1148"/>
      <c r="AN30" s="1149"/>
      <c r="AO30" s="88" t="e">
        <f>IF(M30=Sprachen!$L$4,"J","N")</f>
        <v>#REF!</v>
      </c>
      <c r="AP30" s="88" t="str">
        <f aca="true" t="shared" si="6" ref="AP30:AP41">IF(OR(O30="X",Q30="X"),"J","N")</f>
        <v>N</v>
      </c>
      <c r="AQ30" s="88" t="e">
        <f aca="true" t="shared" si="7" ref="AQ30:AQ41">IF(AND(AO30="J",AP30="J"),0,IF(AND(AO30="J",AP30="N"),-1,""))</f>
        <v>#REF!</v>
      </c>
      <c r="AR30" s="88"/>
      <c r="AS30" s="88" t="e">
        <f aca="true" t="shared" si="8" ref="AS30:AS41">IF(O30="X","J",IF(AP30="N",IF(AQ30=-1,"Fehlt",""),"N"))</f>
        <v>#REF!</v>
      </c>
      <c r="AT30" s="1102"/>
      <c r="AU30" s="1102"/>
      <c r="AV30" s="1102"/>
      <c r="AW30" s="1103"/>
    </row>
    <row r="31" spans="1:49" ht="14.25">
      <c r="A31" s="1166" t="s">
        <v>897</v>
      </c>
      <c r="B31" s="1167"/>
      <c r="C31" s="1151"/>
      <c r="D31" s="1153" t="str">
        <f>Sprachen!L144</f>
        <v>Funktion</v>
      </c>
      <c r="E31" s="1153"/>
      <c r="F31" s="1153"/>
      <c r="G31" s="1153"/>
      <c r="H31" s="1153"/>
      <c r="I31" s="1153"/>
      <c r="J31" s="1153"/>
      <c r="K31" s="1153"/>
      <c r="L31" s="1153"/>
      <c r="M31" s="1154" t="e">
        <f>IF(#REF!&lt;&gt;"",#REF!,"")</f>
        <v>#REF!</v>
      </c>
      <c r="N31" s="1154"/>
      <c r="O31" s="1154"/>
      <c r="P31" s="1154"/>
      <c r="Q31" s="1154"/>
      <c r="R31" s="1154"/>
      <c r="S31" s="1154"/>
      <c r="T31" s="1154"/>
      <c r="U31" s="1154"/>
      <c r="V31" s="1154"/>
      <c r="W31" s="1154"/>
      <c r="X31" s="1154"/>
      <c r="Y31" s="1154"/>
      <c r="Z31" s="1154"/>
      <c r="AA31" s="1154"/>
      <c r="AB31" s="1148"/>
      <c r="AC31" s="1148"/>
      <c r="AD31" s="1148"/>
      <c r="AE31" s="1148"/>
      <c r="AF31" s="1148"/>
      <c r="AG31" s="1148"/>
      <c r="AH31" s="1148"/>
      <c r="AI31" s="1148"/>
      <c r="AJ31" s="1148"/>
      <c r="AK31" s="1148"/>
      <c r="AL31" s="1148"/>
      <c r="AM31" s="1148"/>
      <c r="AN31" s="1149"/>
      <c r="AO31" s="88" t="e">
        <f>IF(M31=Sprachen!$L$4,"J","N")</f>
        <v>#REF!</v>
      </c>
      <c r="AP31" s="88" t="str">
        <f t="shared" si="6"/>
        <v>N</v>
      </c>
      <c r="AQ31" s="88" t="e">
        <f t="shared" si="7"/>
        <v>#REF!</v>
      </c>
      <c r="AR31" s="88"/>
      <c r="AS31" s="88" t="e">
        <f t="shared" si="8"/>
        <v>#REF!</v>
      </c>
      <c r="AT31" s="1102"/>
      <c r="AU31" s="1102"/>
      <c r="AV31" s="1102"/>
      <c r="AW31" s="1103"/>
    </row>
    <row r="32" spans="1:49" ht="14.25">
      <c r="A32" s="1166" t="s">
        <v>898</v>
      </c>
      <c r="B32" s="1167"/>
      <c r="C32" s="1151"/>
      <c r="D32" s="1153" t="str">
        <f>Sprachen!L161</f>
        <v>Haptik</v>
      </c>
      <c r="E32" s="1153"/>
      <c r="F32" s="1153"/>
      <c r="G32" s="1153"/>
      <c r="H32" s="1153"/>
      <c r="I32" s="1153"/>
      <c r="J32" s="1153"/>
      <c r="K32" s="1153"/>
      <c r="L32" s="1153"/>
      <c r="M32" s="1131" t="e">
        <f>IF(#REF!&lt;&gt;"",#REF!,"")</f>
        <v>#REF!</v>
      </c>
      <c r="N32" s="1132"/>
      <c r="O32" s="1154"/>
      <c r="P32" s="1154"/>
      <c r="Q32" s="1154"/>
      <c r="R32" s="1154"/>
      <c r="S32" s="1154"/>
      <c r="T32" s="1154"/>
      <c r="U32" s="1154"/>
      <c r="V32" s="1154"/>
      <c r="W32" s="1154"/>
      <c r="X32" s="1154"/>
      <c r="Y32" s="1154"/>
      <c r="Z32" s="1154"/>
      <c r="AA32" s="1154"/>
      <c r="AB32" s="1148"/>
      <c r="AC32" s="1148"/>
      <c r="AD32" s="1148"/>
      <c r="AE32" s="1148"/>
      <c r="AF32" s="1148"/>
      <c r="AG32" s="1148"/>
      <c r="AH32" s="1148"/>
      <c r="AI32" s="1148"/>
      <c r="AJ32" s="1148"/>
      <c r="AK32" s="1148"/>
      <c r="AL32" s="1148"/>
      <c r="AM32" s="1148"/>
      <c r="AN32" s="1149"/>
      <c r="AO32" s="88" t="e">
        <f>IF(M32=Sprachen!$L$4,"J","N")</f>
        <v>#REF!</v>
      </c>
      <c r="AP32" s="88" t="str">
        <f t="shared" si="6"/>
        <v>N</v>
      </c>
      <c r="AQ32" s="88" t="e">
        <f t="shared" si="7"/>
        <v>#REF!</v>
      </c>
      <c r="AR32" s="88"/>
      <c r="AS32" s="88" t="e">
        <f t="shared" si="8"/>
        <v>#REF!</v>
      </c>
      <c r="AT32" s="1102"/>
      <c r="AU32" s="1102"/>
      <c r="AV32" s="1102"/>
      <c r="AW32" s="1103"/>
    </row>
    <row r="33" spans="1:49" ht="14.25">
      <c r="A33" s="1166" t="s">
        <v>899</v>
      </c>
      <c r="B33" s="1167"/>
      <c r="C33" s="1151"/>
      <c r="D33" s="1153" t="str">
        <f>Sprachen!L27</f>
        <v>Akustik</v>
      </c>
      <c r="E33" s="1153"/>
      <c r="F33" s="1153"/>
      <c r="G33" s="1153"/>
      <c r="H33" s="1153"/>
      <c r="I33" s="1153"/>
      <c r="J33" s="1153"/>
      <c r="K33" s="1153"/>
      <c r="L33" s="1153"/>
      <c r="M33" s="1131" t="e">
        <f>IF(#REF!&lt;&gt;"",#REF!,"")</f>
        <v>#REF!</v>
      </c>
      <c r="N33" s="1132"/>
      <c r="O33" s="1154"/>
      <c r="P33" s="1154"/>
      <c r="Q33" s="1154"/>
      <c r="R33" s="1154"/>
      <c r="S33" s="1154"/>
      <c r="T33" s="1154"/>
      <c r="U33" s="1154"/>
      <c r="V33" s="1154"/>
      <c r="W33" s="1154"/>
      <c r="X33" s="1154"/>
      <c r="Y33" s="1154"/>
      <c r="Z33" s="1154"/>
      <c r="AA33" s="1154"/>
      <c r="AB33" s="1148"/>
      <c r="AC33" s="1148"/>
      <c r="AD33" s="1148"/>
      <c r="AE33" s="1148"/>
      <c r="AF33" s="1148"/>
      <c r="AG33" s="1148"/>
      <c r="AH33" s="1148"/>
      <c r="AI33" s="1148"/>
      <c r="AJ33" s="1148"/>
      <c r="AK33" s="1148"/>
      <c r="AL33" s="1148"/>
      <c r="AM33" s="1148"/>
      <c r="AN33" s="1149"/>
      <c r="AO33" s="88" t="e">
        <f>IF(M33=Sprachen!$L$4,"J","N")</f>
        <v>#REF!</v>
      </c>
      <c r="AP33" s="88" t="str">
        <f t="shared" si="6"/>
        <v>N</v>
      </c>
      <c r="AQ33" s="88" t="e">
        <f t="shared" si="7"/>
        <v>#REF!</v>
      </c>
      <c r="AR33" s="88"/>
      <c r="AS33" s="88" t="e">
        <f t="shared" si="8"/>
        <v>#REF!</v>
      </c>
      <c r="AT33" s="1102"/>
      <c r="AU33" s="1102"/>
      <c r="AV33" s="1102"/>
      <c r="AW33" s="1103"/>
    </row>
    <row r="34" spans="1:49" ht="14.25">
      <c r="A34" s="1166" t="s">
        <v>900</v>
      </c>
      <c r="B34" s="1167"/>
      <c r="C34" s="1151"/>
      <c r="D34" s="1153" t="str">
        <f>Sprachen!L154</f>
        <v>Geruch</v>
      </c>
      <c r="E34" s="1153"/>
      <c r="F34" s="1153"/>
      <c r="G34" s="1153"/>
      <c r="H34" s="1153"/>
      <c r="I34" s="1153"/>
      <c r="J34" s="1153"/>
      <c r="K34" s="1153"/>
      <c r="L34" s="1153"/>
      <c r="M34" s="1131" t="e">
        <f>IF(#REF!&lt;&gt;"",#REF!,"")</f>
        <v>#REF!</v>
      </c>
      <c r="N34" s="1132"/>
      <c r="O34" s="1154"/>
      <c r="P34" s="1154"/>
      <c r="Q34" s="1154"/>
      <c r="R34" s="1154"/>
      <c r="S34" s="1154"/>
      <c r="T34" s="1154"/>
      <c r="U34" s="1154"/>
      <c r="V34" s="1154"/>
      <c r="W34" s="1154"/>
      <c r="X34" s="1154"/>
      <c r="Y34" s="1154"/>
      <c r="Z34" s="1154"/>
      <c r="AA34" s="1154"/>
      <c r="AB34" s="1148"/>
      <c r="AC34" s="1148"/>
      <c r="AD34" s="1148"/>
      <c r="AE34" s="1148"/>
      <c r="AF34" s="1148"/>
      <c r="AG34" s="1148"/>
      <c r="AH34" s="1148"/>
      <c r="AI34" s="1148"/>
      <c r="AJ34" s="1148"/>
      <c r="AK34" s="1148"/>
      <c r="AL34" s="1148"/>
      <c r="AM34" s="1148"/>
      <c r="AN34" s="1149"/>
      <c r="AO34" s="88" t="e">
        <f>IF(M34=Sprachen!$L$4,"J","N")</f>
        <v>#REF!</v>
      </c>
      <c r="AP34" s="88" t="str">
        <f t="shared" si="6"/>
        <v>N</v>
      </c>
      <c r="AQ34" s="88" t="e">
        <f t="shared" si="7"/>
        <v>#REF!</v>
      </c>
      <c r="AR34" s="88"/>
      <c r="AS34" s="88" t="e">
        <f t="shared" si="8"/>
        <v>#REF!</v>
      </c>
      <c r="AT34" s="1102"/>
      <c r="AU34" s="1102"/>
      <c r="AV34" s="1102"/>
      <c r="AW34" s="1103"/>
    </row>
    <row r="35" spans="1:49" ht="14.25">
      <c r="A35" s="1166" t="s">
        <v>901</v>
      </c>
      <c r="B35" s="1167"/>
      <c r="C35" s="1151"/>
      <c r="D35" s="1153" t="str">
        <f>Sprachen!L56</f>
        <v>Aussehen</v>
      </c>
      <c r="E35" s="1153"/>
      <c r="F35" s="1153"/>
      <c r="G35" s="1153"/>
      <c r="H35" s="1153"/>
      <c r="I35" s="1153"/>
      <c r="J35" s="1153"/>
      <c r="K35" s="1153"/>
      <c r="L35" s="1153"/>
      <c r="M35" s="1131" t="e">
        <f>IF(#REF!&lt;&gt;"",#REF!,"")</f>
        <v>#REF!</v>
      </c>
      <c r="N35" s="1132"/>
      <c r="O35" s="1154"/>
      <c r="P35" s="1154"/>
      <c r="Q35" s="1154"/>
      <c r="R35" s="1154"/>
      <c r="S35" s="1154"/>
      <c r="T35" s="1154"/>
      <c r="U35" s="1154"/>
      <c r="V35" s="1154"/>
      <c r="W35" s="1154"/>
      <c r="X35" s="1154"/>
      <c r="Y35" s="1154"/>
      <c r="Z35" s="1154"/>
      <c r="AA35" s="1154"/>
      <c r="AB35" s="1148"/>
      <c r="AC35" s="1148"/>
      <c r="AD35" s="1148"/>
      <c r="AE35" s="1148"/>
      <c r="AF35" s="1148"/>
      <c r="AG35" s="1148"/>
      <c r="AH35" s="1148"/>
      <c r="AI35" s="1148"/>
      <c r="AJ35" s="1148"/>
      <c r="AK35" s="1148"/>
      <c r="AL35" s="1148"/>
      <c r="AM35" s="1148"/>
      <c r="AN35" s="1149"/>
      <c r="AO35" s="88" t="e">
        <f>IF(M35=Sprachen!$L$4,"J","N")</f>
        <v>#REF!</v>
      </c>
      <c r="AP35" s="88" t="str">
        <f t="shared" si="6"/>
        <v>N</v>
      </c>
      <c r="AQ35" s="88" t="e">
        <f t="shared" si="7"/>
        <v>#REF!</v>
      </c>
      <c r="AR35" s="88"/>
      <c r="AS35" s="88" t="e">
        <f t="shared" si="8"/>
        <v>#REF!</v>
      </c>
      <c r="AT35" s="1102"/>
      <c r="AU35" s="1102"/>
      <c r="AV35" s="1102"/>
      <c r="AW35" s="1103"/>
    </row>
    <row r="36" spans="1:49" ht="14.25">
      <c r="A36" s="1166" t="s">
        <v>902</v>
      </c>
      <c r="B36" s="1167"/>
      <c r="C36" s="1151"/>
      <c r="D36" s="1153" t="str">
        <f>Sprachen!L252</f>
        <v>Oberflächenanforderung</v>
      </c>
      <c r="E36" s="1153"/>
      <c r="F36" s="1153"/>
      <c r="G36" s="1153"/>
      <c r="H36" s="1153"/>
      <c r="I36" s="1153"/>
      <c r="J36" s="1153"/>
      <c r="K36" s="1153"/>
      <c r="L36" s="1153"/>
      <c r="M36" s="1131" t="e">
        <f>IF(#REF!&lt;&gt;"",#REF!,"")</f>
        <v>#REF!</v>
      </c>
      <c r="N36" s="1132"/>
      <c r="O36" s="1154"/>
      <c r="P36" s="1154"/>
      <c r="Q36" s="1154"/>
      <c r="R36" s="1154"/>
      <c r="S36" s="1154"/>
      <c r="T36" s="1154"/>
      <c r="U36" s="1154"/>
      <c r="V36" s="1154"/>
      <c r="W36" s="1154"/>
      <c r="X36" s="1154"/>
      <c r="Y36" s="1154"/>
      <c r="Z36" s="1154"/>
      <c r="AA36" s="1154"/>
      <c r="AB36" s="1148"/>
      <c r="AC36" s="1148"/>
      <c r="AD36" s="1148"/>
      <c r="AE36" s="1148"/>
      <c r="AF36" s="1148"/>
      <c r="AG36" s="1148"/>
      <c r="AH36" s="1148"/>
      <c r="AI36" s="1148"/>
      <c r="AJ36" s="1148"/>
      <c r="AK36" s="1148"/>
      <c r="AL36" s="1148"/>
      <c r="AM36" s="1148"/>
      <c r="AN36" s="1149"/>
      <c r="AO36" s="88" t="e">
        <f>IF(M36=Sprachen!$L$4,"J","N")</f>
        <v>#REF!</v>
      </c>
      <c r="AP36" s="88" t="str">
        <f t="shared" si="6"/>
        <v>N</v>
      </c>
      <c r="AQ36" s="88" t="e">
        <f t="shared" si="7"/>
        <v>#REF!</v>
      </c>
      <c r="AR36" s="88"/>
      <c r="AS36" s="88" t="e">
        <f t="shared" si="8"/>
        <v>#REF!</v>
      </c>
      <c r="AT36" s="1102"/>
      <c r="AU36" s="1102"/>
      <c r="AV36" s="1102"/>
      <c r="AW36" s="1103"/>
    </row>
    <row r="37" spans="1:49" ht="14.25">
      <c r="A37" s="1166" t="s">
        <v>903</v>
      </c>
      <c r="B37" s="1167"/>
      <c r="C37" s="1151"/>
      <c r="D37" s="1153" t="str">
        <f>Sprachen!L333</f>
        <v>Technische Sauberkeit</v>
      </c>
      <c r="E37" s="1153"/>
      <c r="F37" s="1153"/>
      <c r="G37" s="1153"/>
      <c r="H37" s="1153"/>
      <c r="I37" s="1153"/>
      <c r="J37" s="1153"/>
      <c r="K37" s="1153"/>
      <c r="L37" s="1153"/>
      <c r="M37" s="1154" t="e">
        <f>IF(#REF!&lt;&gt;"",#REF!,"")</f>
        <v>#REF!</v>
      </c>
      <c r="N37" s="1154"/>
      <c r="O37" s="1154"/>
      <c r="P37" s="1154"/>
      <c r="Q37" s="1154"/>
      <c r="R37" s="1154"/>
      <c r="S37" s="1154"/>
      <c r="T37" s="1154"/>
      <c r="U37" s="1154"/>
      <c r="V37" s="1154"/>
      <c r="W37" s="1154"/>
      <c r="X37" s="1154"/>
      <c r="Y37" s="1154"/>
      <c r="Z37" s="1154"/>
      <c r="AA37" s="1154"/>
      <c r="AB37" s="1148"/>
      <c r="AC37" s="1148"/>
      <c r="AD37" s="1148"/>
      <c r="AE37" s="1148"/>
      <c r="AF37" s="1148"/>
      <c r="AG37" s="1148"/>
      <c r="AH37" s="1148"/>
      <c r="AI37" s="1148"/>
      <c r="AJ37" s="1148"/>
      <c r="AK37" s="1148"/>
      <c r="AL37" s="1148"/>
      <c r="AM37" s="1148"/>
      <c r="AN37" s="1149"/>
      <c r="AO37" s="88" t="e">
        <f>IF(M37=Sprachen!$L$4,"J","N")</f>
        <v>#REF!</v>
      </c>
      <c r="AP37" s="88" t="str">
        <f t="shared" si="6"/>
        <v>N</v>
      </c>
      <c r="AQ37" s="88" t="e">
        <f t="shared" si="7"/>
        <v>#REF!</v>
      </c>
      <c r="AR37" s="88"/>
      <c r="AS37" s="88" t="e">
        <f t="shared" si="8"/>
        <v>#REF!</v>
      </c>
      <c r="AT37" s="1102"/>
      <c r="AU37" s="1102"/>
      <c r="AV37" s="1102"/>
      <c r="AW37" s="1103"/>
    </row>
    <row r="38" spans="1:49" ht="14.25">
      <c r="A38" s="1166" t="s">
        <v>904</v>
      </c>
      <c r="B38" s="1167"/>
      <c r="C38" s="1151"/>
      <c r="D38" s="1153" t="str">
        <f>Sprachen!L377</f>
        <v>Zuverlässigkeit</v>
      </c>
      <c r="E38" s="1153"/>
      <c r="F38" s="1153"/>
      <c r="G38" s="1153"/>
      <c r="H38" s="1153"/>
      <c r="I38" s="1153"/>
      <c r="J38" s="1153"/>
      <c r="K38" s="1153"/>
      <c r="L38" s="1153"/>
      <c r="M38" s="1131" t="e">
        <f>IF(#REF!&lt;&gt;"",#REF!,"")</f>
        <v>#REF!</v>
      </c>
      <c r="N38" s="1132"/>
      <c r="O38" s="1154"/>
      <c r="P38" s="1154"/>
      <c r="Q38" s="1154"/>
      <c r="R38" s="1154"/>
      <c r="S38" s="1154"/>
      <c r="T38" s="1154"/>
      <c r="U38" s="1154"/>
      <c r="V38" s="1154"/>
      <c r="W38" s="1154"/>
      <c r="X38" s="1154"/>
      <c r="Y38" s="1154"/>
      <c r="Z38" s="1154"/>
      <c r="AA38" s="1154"/>
      <c r="AB38" s="1148"/>
      <c r="AC38" s="1148"/>
      <c r="AD38" s="1148"/>
      <c r="AE38" s="1148"/>
      <c r="AF38" s="1148"/>
      <c r="AG38" s="1148"/>
      <c r="AH38" s="1148"/>
      <c r="AI38" s="1148"/>
      <c r="AJ38" s="1148"/>
      <c r="AK38" s="1148"/>
      <c r="AL38" s="1148"/>
      <c r="AM38" s="1148"/>
      <c r="AN38" s="1149"/>
      <c r="AO38" s="88" t="e">
        <f>IF(M38=Sprachen!$L$4,"J","N")</f>
        <v>#REF!</v>
      </c>
      <c r="AP38" s="88" t="str">
        <f t="shared" si="6"/>
        <v>N</v>
      </c>
      <c r="AQ38" s="88" t="e">
        <f t="shared" si="7"/>
        <v>#REF!</v>
      </c>
      <c r="AR38" s="88"/>
      <c r="AS38" s="88" t="e">
        <f t="shared" si="8"/>
        <v>#REF!</v>
      </c>
      <c r="AT38" s="1102"/>
      <c r="AU38" s="1102"/>
      <c r="AV38" s="1102"/>
      <c r="AW38" s="1103"/>
    </row>
    <row r="39" spans="1:49" ht="21.75" customHeight="1">
      <c r="A39" s="1166" t="s">
        <v>905</v>
      </c>
      <c r="B39" s="1167"/>
      <c r="C39" s="1151"/>
      <c r="D39" s="1168" t="str">
        <f>Sprachen!L82</f>
        <v xml:space="preserve">Beständigkeit gegenüber Electrostatic Discharge (ESD) </v>
      </c>
      <c r="E39" s="1168"/>
      <c r="F39" s="1168"/>
      <c r="G39" s="1168"/>
      <c r="H39" s="1168"/>
      <c r="I39" s="1168"/>
      <c r="J39" s="1168"/>
      <c r="K39" s="1168"/>
      <c r="L39" s="1168"/>
      <c r="M39" s="1131" t="e">
        <f>IF(#REF!&lt;&gt;"",#REF!,"")</f>
        <v>#REF!</v>
      </c>
      <c r="N39" s="1132"/>
      <c r="O39" s="1154"/>
      <c r="P39" s="1154"/>
      <c r="Q39" s="1154"/>
      <c r="R39" s="1154"/>
      <c r="S39" s="1154"/>
      <c r="T39" s="1154"/>
      <c r="U39" s="1154"/>
      <c r="V39" s="1154"/>
      <c r="W39" s="1154"/>
      <c r="X39" s="1154"/>
      <c r="Y39" s="1154"/>
      <c r="Z39" s="1154"/>
      <c r="AA39" s="1154"/>
      <c r="AB39" s="1148"/>
      <c r="AC39" s="1148"/>
      <c r="AD39" s="1148"/>
      <c r="AE39" s="1148"/>
      <c r="AF39" s="1148"/>
      <c r="AG39" s="1148"/>
      <c r="AH39" s="1148"/>
      <c r="AI39" s="1148"/>
      <c r="AJ39" s="1148"/>
      <c r="AK39" s="1148"/>
      <c r="AL39" s="1148"/>
      <c r="AM39" s="1148"/>
      <c r="AN39" s="1149"/>
      <c r="AO39" s="88" t="e">
        <f>IF(M39=Sprachen!$L$4,"J","N")</f>
        <v>#REF!</v>
      </c>
      <c r="AP39" s="88" t="str">
        <f t="shared" si="6"/>
        <v>N</v>
      </c>
      <c r="AQ39" s="88" t="e">
        <f t="shared" si="7"/>
        <v>#REF!</v>
      </c>
      <c r="AR39" s="88"/>
      <c r="AS39" s="88" t="e">
        <f t="shared" si="8"/>
        <v>#REF!</v>
      </c>
      <c r="AT39" s="1102"/>
      <c r="AU39" s="1102"/>
      <c r="AV39" s="1102"/>
      <c r="AW39" s="1103"/>
    </row>
    <row r="40" spans="1:49" ht="24.75" customHeight="1">
      <c r="A40" s="1166" t="s">
        <v>906</v>
      </c>
      <c r="B40" s="1167"/>
      <c r="C40" s="1151"/>
      <c r="D40" s="1153" t="str">
        <f>Sprachen!L117</f>
        <v>Elektrische Sicherheit / Hochvolt-Sicherheit</v>
      </c>
      <c r="E40" s="1153"/>
      <c r="F40" s="1153"/>
      <c r="G40" s="1153"/>
      <c r="H40" s="1153"/>
      <c r="I40" s="1153"/>
      <c r="J40" s="1153"/>
      <c r="K40" s="1153"/>
      <c r="L40" s="1153"/>
      <c r="M40" s="1131" t="e">
        <f>IF(#REF!&lt;&gt;"",#REF!,"")</f>
        <v>#REF!</v>
      </c>
      <c r="N40" s="1132"/>
      <c r="O40" s="1154"/>
      <c r="P40" s="1154"/>
      <c r="Q40" s="1154"/>
      <c r="R40" s="1154"/>
      <c r="S40" s="1154"/>
      <c r="T40" s="1154"/>
      <c r="U40" s="1154"/>
      <c r="V40" s="1154"/>
      <c r="W40" s="1154"/>
      <c r="X40" s="1154"/>
      <c r="Y40" s="1154"/>
      <c r="Z40" s="1154"/>
      <c r="AA40" s="1154"/>
      <c r="AB40" s="1148"/>
      <c r="AC40" s="1148"/>
      <c r="AD40" s="1148"/>
      <c r="AE40" s="1148"/>
      <c r="AF40" s="1148"/>
      <c r="AG40" s="1148"/>
      <c r="AH40" s="1148"/>
      <c r="AI40" s="1148"/>
      <c r="AJ40" s="1148"/>
      <c r="AK40" s="1148"/>
      <c r="AL40" s="1148"/>
      <c r="AM40" s="1148"/>
      <c r="AN40" s="1149"/>
      <c r="AO40" s="88" t="e">
        <f>IF(M40=Sprachen!$L$4,"J","N")</f>
        <v>#REF!</v>
      </c>
      <c r="AP40" s="88" t="str">
        <f t="shared" si="6"/>
        <v>N</v>
      </c>
      <c r="AQ40" s="88" t="e">
        <f t="shared" si="7"/>
        <v>#REF!</v>
      </c>
      <c r="AR40" s="88"/>
      <c r="AS40" s="88" t="e">
        <f t="shared" si="8"/>
        <v>#REF!</v>
      </c>
      <c r="AT40" s="1102"/>
      <c r="AU40" s="1102"/>
      <c r="AV40" s="1102"/>
      <c r="AW40" s="1103"/>
    </row>
    <row r="41" spans="1:49" ht="24.75" customHeight="1" thickBot="1">
      <c r="A41" s="1164" t="s">
        <v>907</v>
      </c>
      <c r="B41" s="1165"/>
      <c r="C41" s="1156"/>
      <c r="D41" s="1158" t="str">
        <f>Sprachen!L118</f>
        <v>Elektromagnetische Verträglichkeit (EMV)</v>
      </c>
      <c r="E41" s="1158"/>
      <c r="F41" s="1158"/>
      <c r="G41" s="1158"/>
      <c r="H41" s="1158"/>
      <c r="I41" s="1158"/>
      <c r="J41" s="1158"/>
      <c r="K41" s="1158"/>
      <c r="L41" s="1158"/>
      <c r="M41" s="1169" t="e">
        <f>IF(#REF!&lt;&gt;"",#REF!,"")</f>
        <v>#REF!</v>
      </c>
      <c r="N41" s="1170"/>
      <c r="O41" s="1112"/>
      <c r="P41" s="1112"/>
      <c r="Q41" s="1112"/>
      <c r="R41" s="1112"/>
      <c r="S41" s="1112"/>
      <c r="T41" s="1112"/>
      <c r="U41" s="1112"/>
      <c r="V41" s="1112"/>
      <c r="W41" s="1112"/>
      <c r="X41" s="1112"/>
      <c r="Y41" s="1112"/>
      <c r="Z41" s="1112"/>
      <c r="AA41" s="1112"/>
      <c r="AB41" s="1133"/>
      <c r="AC41" s="1133"/>
      <c r="AD41" s="1133"/>
      <c r="AE41" s="1133"/>
      <c r="AF41" s="1133"/>
      <c r="AG41" s="1133"/>
      <c r="AH41" s="1133"/>
      <c r="AI41" s="1133"/>
      <c r="AJ41" s="1133"/>
      <c r="AK41" s="1133"/>
      <c r="AL41" s="1133"/>
      <c r="AM41" s="1133"/>
      <c r="AN41" s="1161"/>
      <c r="AO41" s="88" t="e">
        <f>IF(M41=Sprachen!$L$4,"J","N")</f>
        <v>#REF!</v>
      </c>
      <c r="AP41" s="88" t="str">
        <f t="shared" si="6"/>
        <v>N</v>
      </c>
      <c r="AQ41" s="88" t="e">
        <f t="shared" si="7"/>
        <v>#REF!</v>
      </c>
      <c r="AR41" s="88"/>
      <c r="AS41" s="88" t="e">
        <f t="shared" si="8"/>
        <v>#REF!</v>
      </c>
      <c r="AT41" s="1102"/>
      <c r="AU41" s="1102"/>
      <c r="AV41" s="1102"/>
      <c r="AW41" s="1103"/>
    </row>
    <row r="42" spans="1:45" s="24" customFormat="1" ht="15.75" thickBot="1" thickTop="1">
      <c r="A42" s="1089" t="s">
        <v>908</v>
      </c>
      <c r="B42" s="214"/>
      <c r="C42" s="215"/>
      <c r="D42" s="1143" t="str">
        <f>Sprachen!L232</f>
        <v>Nachweise zur Validierung des Produktionsprozesses</v>
      </c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44"/>
      <c r="R42" s="1144"/>
      <c r="S42" s="1144"/>
      <c r="T42" s="1144"/>
      <c r="U42" s="1144"/>
      <c r="V42" s="1144"/>
      <c r="W42" s="1144"/>
      <c r="X42" s="1144"/>
      <c r="Y42" s="1144"/>
      <c r="Z42" s="1144"/>
      <c r="AA42" s="1144"/>
      <c r="AB42" s="1144"/>
      <c r="AC42" s="1144"/>
      <c r="AD42" s="1144"/>
      <c r="AE42" s="1144"/>
      <c r="AF42" s="1144"/>
      <c r="AG42" s="1144"/>
      <c r="AH42" s="1144"/>
      <c r="AI42" s="1144"/>
      <c r="AJ42" s="1144"/>
      <c r="AK42" s="1144"/>
      <c r="AL42" s="1144"/>
      <c r="AM42" s="1144"/>
      <c r="AN42" s="1145"/>
      <c r="AO42" s="21"/>
      <c r="AP42"/>
      <c r="AQ42"/>
      <c r="AR42"/>
      <c r="AS42"/>
    </row>
    <row r="43" spans="1:49" ht="82.5" customHeight="1" thickTop="1">
      <c r="A43" s="1127" t="s">
        <v>909</v>
      </c>
      <c r="B43" s="1128"/>
      <c r="C43" s="1129"/>
      <c r="D43" s="1130" t="str">
        <f>Sprachen!L16</f>
        <v>Absicherung Besonderer Merkmale gemäß technischen Spezifikationen und vereinbarten Merkmalen (z. B. Poka Yoke, 100%-Prüfung, Prozessfähigkeiten, …)</v>
      </c>
      <c r="E43" s="1130"/>
      <c r="F43" s="1130"/>
      <c r="G43" s="1130"/>
      <c r="H43" s="1130"/>
      <c r="I43" s="1130"/>
      <c r="J43" s="1130"/>
      <c r="K43" s="1130"/>
      <c r="L43" s="1130"/>
      <c r="M43" s="1154" t="e">
        <f>IF(#REF!&lt;&gt;"",#REF!,"")</f>
        <v>#REF!</v>
      </c>
      <c r="N43" s="1154"/>
      <c r="O43" s="1121"/>
      <c r="P43" s="1121"/>
      <c r="Q43" s="1121"/>
      <c r="R43" s="1121"/>
      <c r="S43" s="1121"/>
      <c r="T43" s="1121"/>
      <c r="U43" s="1121"/>
      <c r="V43" s="1121"/>
      <c r="W43" s="1121"/>
      <c r="X43" s="1121"/>
      <c r="Y43" s="1121"/>
      <c r="Z43" s="1121"/>
      <c r="AA43" s="1121"/>
      <c r="AB43" s="1146"/>
      <c r="AC43" s="1146"/>
      <c r="AD43" s="1146"/>
      <c r="AE43" s="1146"/>
      <c r="AF43" s="1146"/>
      <c r="AG43" s="1146"/>
      <c r="AH43" s="1146"/>
      <c r="AI43" s="1146"/>
      <c r="AJ43" s="1146"/>
      <c r="AK43" s="1146"/>
      <c r="AL43" s="1146"/>
      <c r="AM43" s="1146"/>
      <c r="AN43" s="1147"/>
      <c r="AO43" s="88" t="e">
        <f>IF(M43=Sprachen!$L$4,"J","N")</f>
        <v>#REF!</v>
      </c>
      <c r="AP43" s="88" t="str">
        <f aca="true" t="shared" si="9" ref="AP43:AP58">IF(OR(O43="X",Q43="X"),"J","N")</f>
        <v>N</v>
      </c>
      <c r="AQ43" s="88" t="e">
        <f aca="true" t="shared" si="10" ref="AQ43:AQ58">IF(AND(AO43="J",AP43="J"),0,IF(AND(AO43="J",AP43="N"),-1,""))</f>
        <v>#REF!</v>
      </c>
      <c r="AR43" s="88"/>
      <c r="AS43" s="88" t="e">
        <f aca="true" t="shared" si="11" ref="AS43:AS58">IF(O43="X","J",IF(AP43="N",IF(AQ43=-1,"Fehlt",""),"N"))</f>
        <v>#REF!</v>
      </c>
      <c r="AT43" s="1102" t="str">
        <f>IF(_xlfn.IFERROR(VLOOKUP("Fehlt",AS43:AS48,1,FALSE)="Fehlt",FALSE),"X","")</f>
        <v/>
      </c>
      <c r="AU43" s="1102" t="str">
        <f>IF(OR(_xlfn.IFERROR(VLOOKUP("N",AS43:AS48,1,FALSE),FALSE)="N",_xlfn.IFERROR(VLOOKUP("Fehlt",AS43:AS48,1,FALSE),FALSE)="Fehlt")=FALSE,"X","")</f>
        <v>X</v>
      </c>
      <c r="AV43" s="1102" t="str">
        <f>IF(_xlfn.IFERROR(VLOOKUP("N",AS43:AS48,1,FALSE),FALSE)="N","X","")</f>
        <v/>
      </c>
      <c r="AW43" s="1103"/>
    </row>
    <row r="44" spans="1:49" ht="14.25">
      <c r="A44" s="1150" t="s">
        <v>910</v>
      </c>
      <c r="B44" s="1151"/>
      <c r="C44" s="1152"/>
      <c r="D44" s="1153" t="str">
        <f>Sprachen!L194</f>
        <v>Laborqualifizierung</v>
      </c>
      <c r="E44" s="1153"/>
      <c r="F44" s="1153"/>
      <c r="G44" s="1153"/>
      <c r="H44" s="1153"/>
      <c r="I44" s="1153"/>
      <c r="J44" s="1153"/>
      <c r="K44" s="1153"/>
      <c r="L44" s="1153"/>
      <c r="M44" s="1131" t="e">
        <f>IF(#REF!&lt;&gt;"",#REF!,"")</f>
        <v>#REF!</v>
      </c>
      <c r="N44" s="1132"/>
      <c r="O44" s="1154"/>
      <c r="P44" s="1154"/>
      <c r="Q44" s="1154"/>
      <c r="R44" s="1154"/>
      <c r="S44" s="1154"/>
      <c r="T44" s="1154"/>
      <c r="U44" s="1154"/>
      <c r="V44" s="1154"/>
      <c r="W44" s="1154"/>
      <c r="X44" s="1154"/>
      <c r="Y44" s="1154"/>
      <c r="Z44" s="1154"/>
      <c r="AA44" s="1154"/>
      <c r="AB44" s="1148"/>
      <c r="AC44" s="1148"/>
      <c r="AD44" s="1148"/>
      <c r="AE44" s="1148"/>
      <c r="AF44" s="1148"/>
      <c r="AG44" s="1148"/>
      <c r="AH44" s="1148"/>
      <c r="AI44" s="1148"/>
      <c r="AJ44" s="1148"/>
      <c r="AK44" s="1148"/>
      <c r="AL44" s="1148"/>
      <c r="AM44" s="1148"/>
      <c r="AN44" s="1149"/>
      <c r="AO44" s="88" t="e">
        <f>IF(M44=Sprachen!$L$4,"J","N")</f>
        <v>#REF!</v>
      </c>
      <c r="AP44" s="88" t="str">
        <f t="shared" si="9"/>
        <v>N</v>
      </c>
      <c r="AQ44" s="88" t="e">
        <f t="shared" si="10"/>
        <v>#REF!</v>
      </c>
      <c r="AR44" s="88"/>
      <c r="AS44" s="88" t="e">
        <f t="shared" si="11"/>
        <v>#REF!</v>
      </c>
      <c r="AT44" s="1102"/>
      <c r="AU44" s="1102"/>
      <c r="AV44" s="1102"/>
      <c r="AW44" s="1103"/>
    </row>
    <row r="45" spans="1:49" ht="25.5" customHeight="1">
      <c r="A45" s="1166" t="s">
        <v>911</v>
      </c>
      <c r="B45" s="1167"/>
      <c r="C45" s="1151"/>
      <c r="D45" s="1153" t="str">
        <f>Sprachen!L216</f>
        <v>Muster inkl. Fertigungsdokumentation</v>
      </c>
      <c r="E45" s="1153"/>
      <c r="F45" s="1153"/>
      <c r="G45" s="1153"/>
      <c r="H45" s="1153"/>
      <c r="I45" s="1153"/>
      <c r="J45" s="1153"/>
      <c r="K45" s="1153"/>
      <c r="L45" s="1153"/>
      <c r="M45" s="1131" t="e">
        <f>IF(#REF!&lt;&gt;"",#REF!,"")</f>
        <v>#REF!</v>
      </c>
      <c r="N45" s="1132"/>
      <c r="O45" s="1154"/>
      <c r="P45" s="1154"/>
      <c r="Q45" s="1154"/>
      <c r="R45" s="1154"/>
      <c r="S45" s="1154"/>
      <c r="T45" s="1154"/>
      <c r="U45" s="1154"/>
      <c r="V45" s="1154"/>
      <c r="W45" s="1154"/>
      <c r="X45" s="1154"/>
      <c r="Y45" s="1154"/>
      <c r="Z45" s="1154"/>
      <c r="AA45" s="1154"/>
      <c r="AB45" s="1148"/>
      <c r="AC45" s="1148"/>
      <c r="AD45" s="1148"/>
      <c r="AE45" s="1148"/>
      <c r="AF45" s="1148"/>
      <c r="AG45" s="1148"/>
      <c r="AH45" s="1148"/>
      <c r="AI45" s="1148"/>
      <c r="AJ45" s="1148"/>
      <c r="AK45" s="1148"/>
      <c r="AL45" s="1148"/>
      <c r="AM45" s="1148"/>
      <c r="AN45" s="1149"/>
      <c r="AO45" s="88" t="e">
        <f>IF(M45=Sprachen!$L$4,"J","N")</f>
        <v>#REF!</v>
      </c>
      <c r="AP45" s="88" t="str">
        <f t="shared" si="9"/>
        <v>N</v>
      </c>
      <c r="AQ45" s="88" t="e">
        <f t="shared" si="10"/>
        <v>#REF!</v>
      </c>
      <c r="AR45" s="88"/>
      <c r="AS45" s="88" t="e">
        <f t="shared" si="11"/>
        <v>#REF!</v>
      </c>
      <c r="AT45" s="1102"/>
      <c r="AU45" s="1102"/>
      <c r="AV45" s="1102"/>
      <c r="AW45" s="1103"/>
    </row>
    <row r="46" spans="1:49" ht="14.25">
      <c r="A46" s="1166" t="s">
        <v>912</v>
      </c>
      <c r="B46" s="1167"/>
      <c r="C46" s="1151"/>
      <c r="D46" s="1153" t="str">
        <f>Sprachen!L300</f>
        <v>Referenzmuster</v>
      </c>
      <c r="E46" s="1153"/>
      <c r="F46" s="1153"/>
      <c r="G46" s="1153"/>
      <c r="H46" s="1153"/>
      <c r="I46" s="1153"/>
      <c r="J46" s="1153"/>
      <c r="K46" s="1153"/>
      <c r="L46" s="1153"/>
      <c r="M46" s="1131" t="e">
        <f>IF(#REF!&lt;&gt;"",#REF!,"")</f>
        <v>#REF!</v>
      </c>
      <c r="N46" s="1132"/>
      <c r="O46" s="1154"/>
      <c r="P46" s="1154"/>
      <c r="Q46" s="1154"/>
      <c r="R46" s="1154"/>
      <c r="S46" s="1154"/>
      <c r="T46" s="1154"/>
      <c r="U46" s="1154"/>
      <c r="V46" s="1154"/>
      <c r="W46" s="1154"/>
      <c r="X46" s="1154"/>
      <c r="Y46" s="1154"/>
      <c r="Z46" s="1154"/>
      <c r="AA46" s="1154"/>
      <c r="AB46" s="1148"/>
      <c r="AC46" s="1148"/>
      <c r="AD46" s="1148"/>
      <c r="AE46" s="1148"/>
      <c r="AF46" s="1148"/>
      <c r="AG46" s="1148"/>
      <c r="AH46" s="1148"/>
      <c r="AI46" s="1148"/>
      <c r="AJ46" s="1148"/>
      <c r="AK46" s="1148"/>
      <c r="AL46" s="1148"/>
      <c r="AM46" s="1148"/>
      <c r="AN46" s="1149"/>
      <c r="AO46" s="88" t="e">
        <f>IF(M46=Sprachen!$L$4,"J","N")</f>
        <v>#REF!</v>
      </c>
      <c r="AP46" s="88" t="str">
        <f t="shared" si="9"/>
        <v>N</v>
      </c>
      <c r="AQ46" s="88" t="e">
        <f t="shared" si="10"/>
        <v>#REF!</v>
      </c>
      <c r="AR46" s="88"/>
      <c r="AS46" s="88" t="e">
        <f t="shared" si="11"/>
        <v>#REF!</v>
      </c>
      <c r="AT46" s="1102"/>
      <c r="AU46" s="1102"/>
      <c r="AV46" s="1102"/>
      <c r="AW46" s="1103"/>
    </row>
    <row r="47" spans="1:49" ht="14.25">
      <c r="A47" s="1166" t="s">
        <v>913</v>
      </c>
      <c r="B47" s="1167"/>
      <c r="C47" s="1151"/>
      <c r="D47" s="1153" t="str">
        <f>Sprachen!L274</f>
        <v>Produktionskapazität</v>
      </c>
      <c r="E47" s="1153"/>
      <c r="F47" s="1153"/>
      <c r="G47" s="1153"/>
      <c r="H47" s="1153"/>
      <c r="I47" s="1153"/>
      <c r="J47" s="1153"/>
      <c r="K47" s="1153"/>
      <c r="L47" s="1153"/>
      <c r="M47" s="1131" t="e">
        <f>IF(#REF!&lt;&gt;"",#REF!,"")</f>
        <v>#REF!</v>
      </c>
      <c r="N47" s="1132"/>
      <c r="O47" s="1154"/>
      <c r="P47" s="1154"/>
      <c r="Q47" s="1154"/>
      <c r="R47" s="1154"/>
      <c r="S47" s="1154"/>
      <c r="T47" s="1154"/>
      <c r="U47" s="1154"/>
      <c r="V47" s="1154"/>
      <c r="W47" s="1154"/>
      <c r="X47" s="1154"/>
      <c r="Y47" s="1154"/>
      <c r="Z47" s="1154"/>
      <c r="AA47" s="1154"/>
      <c r="AB47" s="1148"/>
      <c r="AC47" s="1148"/>
      <c r="AD47" s="1148"/>
      <c r="AE47" s="1148"/>
      <c r="AF47" s="1148"/>
      <c r="AG47" s="1148"/>
      <c r="AH47" s="1148"/>
      <c r="AI47" s="1148"/>
      <c r="AJ47" s="1148"/>
      <c r="AK47" s="1148"/>
      <c r="AL47" s="1148"/>
      <c r="AM47" s="1148"/>
      <c r="AN47" s="1149"/>
      <c r="AO47" s="88" t="e">
        <f>IF(M47=Sprachen!$L$4,"J","N")</f>
        <v>#REF!</v>
      </c>
      <c r="AP47" s="88" t="str">
        <f t="shared" si="9"/>
        <v>N</v>
      </c>
      <c r="AQ47" s="88" t="e">
        <f t="shared" si="10"/>
        <v>#REF!</v>
      </c>
      <c r="AR47" s="88"/>
      <c r="AS47" s="88" t="e">
        <f t="shared" si="11"/>
        <v>#REF!</v>
      </c>
      <c r="AT47" s="1102"/>
      <c r="AU47" s="1102"/>
      <c r="AV47" s="1102"/>
      <c r="AW47" s="1103"/>
    </row>
    <row r="48" spans="1:49" ht="15" thickBot="1">
      <c r="A48" s="1164" t="s">
        <v>914</v>
      </c>
      <c r="B48" s="1165"/>
      <c r="C48" s="1156"/>
      <c r="D48" s="1158" t="str">
        <f>Sprachen!L371</f>
        <v>Werkzeuge</v>
      </c>
      <c r="E48" s="1158"/>
      <c r="F48" s="1158"/>
      <c r="G48" s="1158"/>
      <c r="H48" s="1158"/>
      <c r="I48" s="1158"/>
      <c r="J48" s="1158"/>
      <c r="K48" s="1158"/>
      <c r="L48" s="1158"/>
      <c r="M48" s="1169" t="e">
        <f>IF(#REF!&lt;&gt;"",#REF!,"")</f>
        <v>#REF!</v>
      </c>
      <c r="N48" s="1170"/>
      <c r="O48" s="1112"/>
      <c r="P48" s="1112"/>
      <c r="Q48" s="1112"/>
      <c r="R48" s="1112"/>
      <c r="S48" s="1112"/>
      <c r="T48" s="1112"/>
      <c r="U48" s="1112"/>
      <c r="V48" s="1112"/>
      <c r="W48" s="1112"/>
      <c r="X48" s="1112"/>
      <c r="Y48" s="1112"/>
      <c r="Z48" s="1112"/>
      <c r="AA48" s="1112"/>
      <c r="AB48" s="1133"/>
      <c r="AC48" s="1133"/>
      <c r="AD48" s="1133"/>
      <c r="AE48" s="1133"/>
      <c r="AF48" s="1133"/>
      <c r="AG48" s="1133"/>
      <c r="AH48" s="1133"/>
      <c r="AI48" s="1133"/>
      <c r="AJ48" s="1133"/>
      <c r="AK48" s="1133"/>
      <c r="AL48" s="1133"/>
      <c r="AM48" s="1133"/>
      <c r="AN48" s="1161"/>
      <c r="AO48" s="88" t="e">
        <f>IF(M48=Sprachen!$L$4,"J","N")</f>
        <v>#REF!</v>
      </c>
      <c r="AP48" s="88" t="str">
        <f t="shared" si="9"/>
        <v>N</v>
      </c>
      <c r="AQ48" s="88" t="e">
        <f t="shared" si="10"/>
        <v>#REF!</v>
      </c>
      <c r="AR48" s="88"/>
      <c r="AS48" s="88" t="e">
        <f t="shared" si="11"/>
        <v>#REF!</v>
      </c>
      <c r="AT48" s="1102"/>
      <c r="AU48" s="1102"/>
      <c r="AV48" s="1102"/>
      <c r="AW48" s="1103"/>
    </row>
    <row r="49" spans="1:45" s="24" customFormat="1" ht="15.75" thickBot="1" thickTop="1">
      <c r="A49" s="1089" t="s">
        <v>915</v>
      </c>
      <c r="B49" s="214"/>
      <c r="C49" s="215"/>
      <c r="D49" s="1143" t="str">
        <f>Sprachen!L152</f>
        <v>Generelle Nachweise</v>
      </c>
      <c r="E49" s="1144"/>
      <c r="F49" s="1144"/>
      <c r="G49" s="1144"/>
      <c r="H49" s="1144"/>
      <c r="I49" s="1144"/>
      <c r="J49" s="1144"/>
      <c r="K49" s="1144"/>
      <c r="L49" s="1144"/>
      <c r="M49" s="1144"/>
      <c r="N49" s="1144"/>
      <c r="O49" s="1144"/>
      <c r="P49" s="1144"/>
      <c r="Q49" s="1144"/>
      <c r="R49" s="1144"/>
      <c r="S49" s="1144"/>
      <c r="T49" s="1144"/>
      <c r="U49" s="1144"/>
      <c r="V49" s="1144"/>
      <c r="W49" s="1144"/>
      <c r="X49" s="1144"/>
      <c r="Y49" s="1144"/>
      <c r="Z49" s="1144"/>
      <c r="AA49" s="1144"/>
      <c r="AB49" s="1144"/>
      <c r="AC49" s="1144"/>
      <c r="AD49" s="1144"/>
      <c r="AE49" s="1144"/>
      <c r="AF49" s="1144"/>
      <c r="AG49" s="1144"/>
      <c r="AH49" s="1144"/>
      <c r="AI49" s="1144"/>
      <c r="AJ49" s="1144"/>
      <c r="AK49" s="1144"/>
      <c r="AL49" s="1144"/>
      <c r="AM49" s="1144"/>
      <c r="AN49" s="1145"/>
      <c r="AO49" s="21"/>
      <c r="AP49"/>
      <c r="AQ49"/>
      <c r="AR49"/>
      <c r="AS49"/>
    </row>
    <row r="50" spans="1:49" ht="27" customHeight="1" thickTop="1">
      <c r="A50" s="1127" t="s">
        <v>916</v>
      </c>
      <c r="B50" s="1128"/>
      <c r="C50" s="1129"/>
      <c r="D50" s="1130" t="str">
        <f>Sprachen!L226</f>
        <v xml:space="preserve">Nachweise zur Einhaltung gesetzlicher Anforderungen </v>
      </c>
      <c r="E50" s="1130"/>
      <c r="F50" s="1130"/>
      <c r="G50" s="1130"/>
      <c r="H50" s="1130"/>
      <c r="I50" s="1130"/>
      <c r="J50" s="1130"/>
      <c r="K50" s="1130"/>
      <c r="L50" s="1130"/>
      <c r="M50" s="1171" t="str">
        <f>IF(OR(AS1="X",AS2="X"),Sprachen!L4,"")</f>
        <v>Ja</v>
      </c>
      <c r="N50" s="1171"/>
      <c r="O50" s="1121"/>
      <c r="P50" s="1121"/>
      <c r="Q50" s="1121"/>
      <c r="R50" s="1121"/>
      <c r="S50" s="1121"/>
      <c r="T50" s="1121"/>
      <c r="U50" s="1121"/>
      <c r="V50" s="1121"/>
      <c r="W50" s="1121"/>
      <c r="X50" s="1121"/>
      <c r="Y50" s="1121"/>
      <c r="Z50" s="1121"/>
      <c r="AA50" s="1121"/>
      <c r="AB50" s="1146"/>
      <c r="AC50" s="1146"/>
      <c r="AD50" s="1146"/>
      <c r="AE50" s="1146"/>
      <c r="AF50" s="1146"/>
      <c r="AG50" s="1146"/>
      <c r="AH50" s="1146"/>
      <c r="AI50" s="1146"/>
      <c r="AJ50" s="1146"/>
      <c r="AK50" s="1146"/>
      <c r="AL50" s="1146"/>
      <c r="AM50" s="1146"/>
      <c r="AN50" s="1147"/>
      <c r="AO50" s="88" t="str">
        <f>IF(M50=Sprachen!$L$4,"J","N")</f>
        <v>J</v>
      </c>
      <c r="AP50" s="88" t="str">
        <f t="shared" si="9"/>
        <v>N</v>
      </c>
      <c r="AQ50" s="88">
        <f t="shared" si="10"/>
        <v>-1</v>
      </c>
      <c r="AR50" s="88"/>
      <c r="AS50" s="88" t="str">
        <f t="shared" si="11"/>
        <v>Fehlt</v>
      </c>
      <c r="AT50" s="1102" t="str">
        <f>IF(_xlfn.IFERROR(VLOOKUP("Fehlt",AS50:AS58,1,FALSE)="Fehlt",FALSE),"X","")</f>
        <v>X</v>
      </c>
      <c r="AU50" s="1102" t="str">
        <f>IF(OR(_xlfn.IFERROR(VLOOKUP("N",AS50:AS58,1,FALSE),FALSE)="N",_xlfn.IFERROR(VLOOKUP("Fehlt",AS50:AS58,1,FALSE),FALSE)="Fehlt")=FALSE,"X","")</f>
        <v/>
      </c>
      <c r="AV50" s="1102" t="str">
        <f>IF(_xlfn.IFERROR(VLOOKUP("N",AS50:AS58,1,FALSE),FALSE)="N","X","")</f>
        <v/>
      </c>
      <c r="AW50" s="1103"/>
    </row>
    <row r="51" spans="1:49" ht="14.25">
      <c r="A51" s="1150" t="s">
        <v>917</v>
      </c>
      <c r="B51" s="1151"/>
      <c r="C51" s="1152"/>
      <c r="D51" s="1153" t="str">
        <f>Sprachen!L264</f>
        <v>PPF-Status Lieferkette</v>
      </c>
      <c r="E51" s="1153"/>
      <c r="F51" s="1153"/>
      <c r="G51" s="1153"/>
      <c r="H51" s="1153"/>
      <c r="I51" s="1153"/>
      <c r="J51" s="1153"/>
      <c r="K51" s="1153"/>
      <c r="L51" s="1153"/>
      <c r="M51" s="1154" t="e">
        <f>IF(#REF!&lt;&gt;"",#REF!,"")</f>
        <v>#REF!</v>
      </c>
      <c r="N51" s="1154"/>
      <c r="O51" s="1154"/>
      <c r="P51" s="1154"/>
      <c r="Q51" s="1154"/>
      <c r="R51" s="1154"/>
      <c r="S51" s="1154"/>
      <c r="T51" s="1154"/>
      <c r="U51" s="1154"/>
      <c r="V51" s="1154"/>
      <c r="W51" s="1154"/>
      <c r="X51" s="1154"/>
      <c r="Y51" s="1154"/>
      <c r="Z51" s="1154"/>
      <c r="AA51" s="1154"/>
      <c r="AB51" s="1148"/>
      <c r="AC51" s="1148"/>
      <c r="AD51" s="1148"/>
      <c r="AE51" s="1148"/>
      <c r="AF51" s="1148"/>
      <c r="AG51" s="1148"/>
      <c r="AH51" s="1148"/>
      <c r="AI51" s="1148"/>
      <c r="AJ51" s="1148"/>
      <c r="AK51" s="1148"/>
      <c r="AL51" s="1148"/>
      <c r="AM51" s="1148"/>
      <c r="AN51" s="1149"/>
      <c r="AO51" s="88" t="e">
        <f>IF(M51=Sprachen!$L$4,"J","N")</f>
        <v>#REF!</v>
      </c>
      <c r="AP51" s="88" t="str">
        <f t="shared" si="9"/>
        <v>N</v>
      </c>
      <c r="AQ51" s="88" t="e">
        <f t="shared" si="10"/>
        <v>#REF!</v>
      </c>
      <c r="AR51" s="88"/>
      <c r="AS51" s="88" t="e">
        <f t="shared" si="11"/>
        <v>#REF!</v>
      </c>
      <c r="AT51" s="1102"/>
      <c r="AU51" s="1102"/>
      <c r="AV51" s="1102"/>
      <c r="AW51" s="1103"/>
    </row>
    <row r="52" spans="1:49" ht="23.25" customHeight="1">
      <c r="A52" s="1166" t="s">
        <v>918</v>
      </c>
      <c r="B52" s="1167"/>
      <c r="C52" s="1151"/>
      <c r="D52" s="1153" t="str">
        <f>Sprachen!L292</f>
        <v>Prüfmittelliste Produkt und Produktionsprozess</v>
      </c>
      <c r="E52" s="1153"/>
      <c r="F52" s="1153"/>
      <c r="G52" s="1153"/>
      <c r="H52" s="1153"/>
      <c r="I52" s="1153"/>
      <c r="J52" s="1153"/>
      <c r="K52" s="1153"/>
      <c r="L52" s="1153"/>
      <c r="M52" s="1154" t="e">
        <f>IF(#REF!&lt;&gt;"",#REF!,"")</f>
        <v>#REF!</v>
      </c>
      <c r="N52" s="1154"/>
      <c r="O52" s="1154"/>
      <c r="P52" s="1154"/>
      <c r="Q52" s="1154"/>
      <c r="R52" s="1154"/>
      <c r="S52" s="1154"/>
      <c r="T52" s="1154"/>
      <c r="U52" s="1154"/>
      <c r="V52" s="1154"/>
      <c r="W52" s="1154"/>
      <c r="X52" s="1154"/>
      <c r="Y52" s="1154"/>
      <c r="Z52" s="1154"/>
      <c r="AA52" s="1154"/>
      <c r="AB52" s="1148"/>
      <c r="AC52" s="1148"/>
      <c r="AD52" s="1148"/>
      <c r="AE52" s="1148"/>
      <c r="AF52" s="1148"/>
      <c r="AG52" s="1148"/>
      <c r="AH52" s="1148"/>
      <c r="AI52" s="1148"/>
      <c r="AJ52" s="1148"/>
      <c r="AK52" s="1148"/>
      <c r="AL52" s="1148"/>
      <c r="AM52" s="1148"/>
      <c r="AN52" s="1149"/>
      <c r="AO52" s="88" t="e">
        <f>IF(M52=Sprachen!$L$4,"J","N")</f>
        <v>#REF!</v>
      </c>
      <c r="AP52" s="88" t="str">
        <f t="shared" si="9"/>
        <v>N</v>
      </c>
      <c r="AQ52" s="88" t="e">
        <f t="shared" si="10"/>
        <v>#REF!</v>
      </c>
      <c r="AR52" s="88"/>
      <c r="AS52" s="88" t="e">
        <f t="shared" si="11"/>
        <v>#REF!</v>
      </c>
      <c r="AT52" s="1102"/>
      <c r="AU52" s="1102"/>
      <c r="AV52" s="1102"/>
      <c r="AW52" s="1103"/>
    </row>
    <row r="53" spans="1:49" ht="23.25" customHeight="1">
      <c r="A53" s="1166" t="s">
        <v>919</v>
      </c>
      <c r="B53" s="1167"/>
      <c r="C53" s="1151"/>
      <c r="D53" s="1153" t="str">
        <f>Sprachen!L291</f>
        <v>Prüfmittelfähigkeitsnachweis Produkt u. Produktionsprozess</v>
      </c>
      <c r="E53" s="1153"/>
      <c r="F53" s="1153"/>
      <c r="G53" s="1153"/>
      <c r="H53" s="1153"/>
      <c r="I53" s="1153"/>
      <c r="J53" s="1153"/>
      <c r="K53" s="1153"/>
      <c r="L53" s="1153"/>
      <c r="M53" s="1154" t="e">
        <f>IF(#REF!&lt;&gt;"",#REF!,"")</f>
        <v>#REF!</v>
      </c>
      <c r="N53" s="1154"/>
      <c r="O53" s="1154"/>
      <c r="P53" s="1154"/>
      <c r="Q53" s="1154"/>
      <c r="R53" s="1154"/>
      <c r="S53" s="1154"/>
      <c r="T53" s="1154"/>
      <c r="U53" s="1154"/>
      <c r="V53" s="1154"/>
      <c r="W53" s="1154"/>
      <c r="X53" s="1154"/>
      <c r="Y53" s="1154"/>
      <c r="Z53" s="1154"/>
      <c r="AA53" s="1154"/>
      <c r="AB53" s="1148"/>
      <c r="AC53" s="1148"/>
      <c r="AD53" s="1148"/>
      <c r="AE53" s="1148"/>
      <c r="AF53" s="1148"/>
      <c r="AG53" s="1148"/>
      <c r="AH53" s="1148"/>
      <c r="AI53" s="1148"/>
      <c r="AJ53" s="1148"/>
      <c r="AK53" s="1148"/>
      <c r="AL53" s="1148"/>
      <c r="AM53" s="1148"/>
      <c r="AN53" s="1149"/>
      <c r="AO53" s="88" t="e">
        <f>IF(M53=Sprachen!$L$4,"J","N")</f>
        <v>#REF!</v>
      </c>
      <c r="AP53" s="88" t="str">
        <f t="shared" si="9"/>
        <v>N</v>
      </c>
      <c r="AQ53" s="88" t="e">
        <f t="shared" si="10"/>
        <v>#REF!</v>
      </c>
      <c r="AR53" s="88"/>
      <c r="AS53" s="88" t="e">
        <f t="shared" si="11"/>
        <v>#REF!</v>
      </c>
      <c r="AT53" s="1102"/>
      <c r="AU53" s="1102"/>
      <c r="AV53" s="1102"/>
      <c r="AW53" s="1103"/>
    </row>
    <row r="54" spans="1:49" ht="14.25">
      <c r="A54" s="1166" t="s">
        <v>920</v>
      </c>
      <c r="B54" s="1167"/>
      <c r="C54" s="1151"/>
      <c r="D54" s="1153" t="str">
        <f>Sprachen!L341</f>
        <v>Teilelebenslauf</v>
      </c>
      <c r="E54" s="1153"/>
      <c r="F54" s="1153"/>
      <c r="G54" s="1153"/>
      <c r="H54" s="1153"/>
      <c r="I54" s="1153"/>
      <c r="J54" s="1153"/>
      <c r="K54" s="1153"/>
      <c r="L54" s="1153"/>
      <c r="M54" s="1171" t="str">
        <f>IF(AS1="X",Sprachen!L4,"")</f>
        <v>Ja</v>
      </c>
      <c r="N54" s="1171"/>
      <c r="O54" s="1154"/>
      <c r="P54" s="1154"/>
      <c r="Q54" s="1154"/>
      <c r="R54" s="1154"/>
      <c r="S54" s="1154"/>
      <c r="T54" s="1154"/>
      <c r="U54" s="1154"/>
      <c r="V54" s="1154"/>
      <c r="W54" s="1154"/>
      <c r="X54" s="1154"/>
      <c r="Y54" s="1154"/>
      <c r="Z54" s="1154"/>
      <c r="AA54" s="1154"/>
      <c r="AB54" s="1148"/>
      <c r="AC54" s="1148"/>
      <c r="AD54" s="1148"/>
      <c r="AE54" s="1148"/>
      <c r="AF54" s="1148"/>
      <c r="AG54" s="1148"/>
      <c r="AH54" s="1148"/>
      <c r="AI54" s="1148"/>
      <c r="AJ54" s="1148"/>
      <c r="AK54" s="1148"/>
      <c r="AL54" s="1148"/>
      <c r="AM54" s="1148"/>
      <c r="AN54" s="1149"/>
      <c r="AO54" s="88" t="str">
        <f>IF(M54=Sprachen!$L$4,"J","N")</f>
        <v>J</v>
      </c>
      <c r="AP54" s="88" t="str">
        <f t="shared" si="9"/>
        <v>N</v>
      </c>
      <c r="AQ54" s="88">
        <f t="shared" si="10"/>
        <v>-1</v>
      </c>
      <c r="AR54" s="88"/>
      <c r="AS54" s="88" t="str">
        <f t="shared" si="11"/>
        <v>Fehlt</v>
      </c>
      <c r="AT54" s="1102"/>
      <c r="AU54" s="1102"/>
      <c r="AV54" s="1102"/>
      <c r="AW54" s="1103"/>
    </row>
    <row r="55" spans="1:49" ht="35.25" customHeight="1">
      <c r="A55" s="1166" t="s">
        <v>921</v>
      </c>
      <c r="B55" s="1167"/>
      <c r="C55" s="1151"/>
      <c r="D55" s="1153" t="str">
        <f>Sprachen!L113</f>
        <v>Eignungsnachweis der eingesetzten Ladungsträger inkl. Lagerung</v>
      </c>
      <c r="E55" s="1153"/>
      <c r="F55" s="1153"/>
      <c r="G55" s="1153"/>
      <c r="H55" s="1153"/>
      <c r="I55" s="1153"/>
      <c r="J55" s="1153"/>
      <c r="K55" s="1153"/>
      <c r="L55" s="1153"/>
      <c r="M55" s="1154" t="e">
        <f>IF(#REF!&lt;&gt;"",#REF!,"")</f>
        <v>#REF!</v>
      </c>
      <c r="N55" s="1154"/>
      <c r="O55" s="1154"/>
      <c r="P55" s="1154"/>
      <c r="Q55" s="1154"/>
      <c r="R55" s="1154"/>
      <c r="S55" s="1154"/>
      <c r="T55" s="1154"/>
      <c r="U55" s="1154"/>
      <c r="V55" s="1154"/>
      <c r="W55" s="1154"/>
      <c r="X55" s="1154"/>
      <c r="Y55" s="1154"/>
      <c r="Z55" s="1154"/>
      <c r="AA55" s="1154"/>
      <c r="AB55" s="1148"/>
      <c r="AC55" s="1148"/>
      <c r="AD55" s="1148"/>
      <c r="AE55" s="1148"/>
      <c r="AF55" s="1148"/>
      <c r="AG55" s="1148"/>
      <c r="AH55" s="1148"/>
      <c r="AI55" s="1148"/>
      <c r="AJ55" s="1148"/>
      <c r="AK55" s="1148"/>
      <c r="AL55" s="1148"/>
      <c r="AM55" s="1148"/>
      <c r="AN55" s="1149"/>
      <c r="AO55" s="88" t="e">
        <f>IF(M55=Sprachen!$L$4,"J","N")</f>
        <v>#REF!</v>
      </c>
      <c r="AP55" s="88" t="str">
        <f t="shared" si="9"/>
        <v>N</v>
      </c>
      <c r="AQ55" s="88" t="e">
        <f t="shared" si="10"/>
        <v>#REF!</v>
      </c>
      <c r="AR55" s="88"/>
      <c r="AS55" s="88" t="e">
        <f t="shared" si="11"/>
        <v>#REF!</v>
      </c>
      <c r="AT55" s="1102"/>
      <c r="AU55" s="1102"/>
      <c r="AV55" s="1102"/>
      <c r="AW55" s="1103"/>
    </row>
    <row r="56" spans="1:49" ht="81" customHeight="1">
      <c r="A56" s="1166" t="s">
        <v>922</v>
      </c>
      <c r="B56" s="1167"/>
      <c r="C56" s="1151"/>
      <c r="D56" s="1153" t="str">
        <f>Sprachen!L107</f>
        <v>Dokumentation der Vereinbarungen zum Befundungs- und Analyseprozess
- Reklamationsbearbeitung (z.B. 8D)
- Schadteilanalyse Feld</v>
      </c>
      <c r="E56" s="1153"/>
      <c r="F56" s="1153"/>
      <c r="G56" s="1153"/>
      <c r="H56" s="1153"/>
      <c r="I56" s="1153"/>
      <c r="J56" s="1153"/>
      <c r="K56" s="1153"/>
      <c r="L56" s="1153"/>
      <c r="M56" s="1131" t="e">
        <f>IF(#REF!&lt;&gt;"",#REF!,"")</f>
        <v>#REF!</v>
      </c>
      <c r="N56" s="1132"/>
      <c r="O56" s="1154"/>
      <c r="P56" s="1154"/>
      <c r="Q56" s="1154"/>
      <c r="R56" s="1154"/>
      <c r="S56" s="1154"/>
      <c r="T56" s="1154"/>
      <c r="U56" s="1154"/>
      <c r="V56" s="1154"/>
      <c r="W56" s="1154"/>
      <c r="X56" s="1154"/>
      <c r="Y56" s="1154"/>
      <c r="Z56" s="1154"/>
      <c r="AA56" s="1154"/>
      <c r="AB56" s="1148"/>
      <c r="AC56" s="1148"/>
      <c r="AD56" s="1148"/>
      <c r="AE56" s="1148"/>
      <c r="AF56" s="1148"/>
      <c r="AG56" s="1148"/>
      <c r="AH56" s="1148"/>
      <c r="AI56" s="1148"/>
      <c r="AJ56" s="1148"/>
      <c r="AK56" s="1148"/>
      <c r="AL56" s="1148"/>
      <c r="AM56" s="1148"/>
      <c r="AN56" s="1149"/>
      <c r="AO56" s="88" t="e">
        <f>IF(M56=Sprachen!$L$4,"J","N")</f>
        <v>#REF!</v>
      </c>
      <c r="AP56" s="88" t="str">
        <f t="shared" si="9"/>
        <v>N</v>
      </c>
      <c r="AQ56" s="88" t="e">
        <f t="shared" si="10"/>
        <v>#REF!</v>
      </c>
      <c r="AR56" s="88"/>
      <c r="AS56" s="88" t="e">
        <f t="shared" si="11"/>
        <v>#REF!</v>
      </c>
      <c r="AT56" s="1102"/>
      <c r="AU56" s="1102"/>
      <c r="AV56" s="1102"/>
      <c r="AW56" s="1103"/>
    </row>
    <row r="57" spans="1:49" ht="34.5" customHeight="1">
      <c r="A57" s="1166" t="s">
        <v>923</v>
      </c>
      <c r="B57" s="1167"/>
      <c r="C57" s="1151"/>
      <c r="D57" s="1153" t="str">
        <f>Sprachen!L106</f>
        <v>Dokumentation der Vereinbarung zur Requalifikation</v>
      </c>
      <c r="E57" s="1153"/>
      <c r="F57" s="1153"/>
      <c r="G57" s="1153"/>
      <c r="H57" s="1153"/>
      <c r="I57" s="1153"/>
      <c r="J57" s="1153"/>
      <c r="K57" s="1153"/>
      <c r="L57" s="1153"/>
      <c r="M57" s="1131" t="e">
        <f>IF(#REF!&lt;&gt;"",#REF!,"")</f>
        <v>#REF!</v>
      </c>
      <c r="N57" s="1132"/>
      <c r="O57" s="1154"/>
      <c r="P57" s="1154"/>
      <c r="Q57" s="1154"/>
      <c r="R57" s="1154"/>
      <c r="S57" s="1154"/>
      <c r="T57" s="1154"/>
      <c r="U57" s="1154"/>
      <c r="V57" s="1154"/>
      <c r="W57" s="1154"/>
      <c r="X57" s="1154"/>
      <c r="Y57" s="1154"/>
      <c r="Z57" s="1154"/>
      <c r="AA57" s="1154"/>
      <c r="AB57" s="1148"/>
      <c r="AC57" s="1148"/>
      <c r="AD57" s="1148"/>
      <c r="AE57" s="1148"/>
      <c r="AF57" s="1148"/>
      <c r="AG57" s="1148"/>
      <c r="AH57" s="1148"/>
      <c r="AI57" s="1148"/>
      <c r="AJ57" s="1148"/>
      <c r="AK57" s="1148"/>
      <c r="AL57" s="1148"/>
      <c r="AM57" s="1148"/>
      <c r="AN57" s="1149"/>
      <c r="AO57" s="88" t="e">
        <f>IF(M57=Sprachen!$L$4,"J","N")</f>
        <v>#REF!</v>
      </c>
      <c r="AP57" s="88" t="str">
        <f t="shared" si="9"/>
        <v>N</v>
      </c>
      <c r="AQ57" s="88" t="e">
        <f t="shared" si="10"/>
        <v>#REF!</v>
      </c>
      <c r="AR57" s="88"/>
      <c r="AS57" s="88" t="e">
        <f t="shared" si="11"/>
        <v>#REF!</v>
      </c>
      <c r="AT57" s="1102"/>
      <c r="AU57" s="1102"/>
      <c r="AV57" s="1102"/>
      <c r="AW57" s="1103"/>
    </row>
    <row r="58" spans="1:49" ht="15" thickBot="1">
      <c r="A58" s="1164" t="s">
        <v>924</v>
      </c>
      <c r="B58" s="1165"/>
      <c r="C58" s="1156"/>
      <c r="D58" s="1158" t="str">
        <f>Sprachen!L327</f>
        <v>Sonstiges</v>
      </c>
      <c r="E58" s="1158"/>
      <c r="F58" s="1158"/>
      <c r="G58" s="1158"/>
      <c r="H58" s="1158"/>
      <c r="I58" s="1158"/>
      <c r="J58" s="1158"/>
      <c r="K58" s="1158"/>
      <c r="L58" s="1158"/>
      <c r="M58" s="1169" t="e">
        <f>IF(#REF!&lt;&gt;"",#REF!,"")</f>
        <v>#REF!</v>
      </c>
      <c r="N58" s="1170"/>
      <c r="O58" s="1112"/>
      <c r="P58" s="1112"/>
      <c r="Q58" s="1112"/>
      <c r="R58" s="1112"/>
      <c r="S58" s="1112"/>
      <c r="T58" s="1112"/>
      <c r="U58" s="1112"/>
      <c r="V58" s="1112"/>
      <c r="W58" s="1112"/>
      <c r="X58" s="1112"/>
      <c r="Y58" s="1112"/>
      <c r="Z58" s="1112"/>
      <c r="AA58" s="1112"/>
      <c r="AB58" s="1133"/>
      <c r="AC58" s="1133"/>
      <c r="AD58" s="1133"/>
      <c r="AE58" s="1133"/>
      <c r="AF58" s="1133"/>
      <c r="AG58" s="1133"/>
      <c r="AH58" s="1133"/>
      <c r="AI58" s="1133"/>
      <c r="AJ58" s="1133"/>
      <c r="AK58" s="1133"/>
      <c r="AL58" s="1133"/>
      <c r="AM58" s="1133"/>
      <c r="AN58" s="1161"/>
      <c r="AO58" s="88" t="e">
        <f>IF(M58=Sprachen!$L$4,"J","N")</f>
        <v>#REF!</v>
      </c>
      <c r="AP58" s="88" t="str">
        <f t="shared" si="9"/>
        <v>N</v>
      </c>
      <c r="AQ58" s="88" t="e">
        <f t="shared" si="10"/>
        <v>#REF!</v>
      </c>
      <c r="AR58" s="88"/>
      <c r="AS58" s="88" t="e">
        <f t="shared" si="11"/>
        <v>#REF!</v>
      </c>
      <c r="AT58" s="1102"/>
      <c r="AU58" s="1102"/>
      <c r="AV58" s="1102"/>
      <c r="AW58" s="1103"/>
    </row>
    <row r="59" spans="1:45" s="24" customFormat="1" ht="15.75" thickBot="1" thickTop="1">
      <c r="A59" s="1089" t="s">
        <v>925</v>
      </c>
      <c r="B59" s="214"/>
      <c r="C59" s="215"/>
      <c r="D59" s="1143" t="str">
        <f>Sprachen!L230</f>
        <v>Nachweise zur Software</v>
      </c>
      <c r="E59" s="1144"/>
      <c r="F59" s="1144"/>
      <c r="G59" s="1144"/>
      <c r="H59" s="1144"/>
      <c r="I59" s="1144"/>
      <c r="J59" s="1144"/>
      <c r="K59" s="1144"/>
      <c r="L59" s="1144"/>
      <c r="M59" s="1144"/>
      <c r="N59" s="1144"/>
      <c r="O59" s="1144"/>
      <c r="P59" s="1144"/>
      <c r="Q59" s="1144"/>
      <c r="R59" s="1144"/>
      <c r="S59" s="1144"/>
      <c r="T59" s="1144"/>
      <c r="U59" s="1144"/>
      <c r="V59" s="1144"/>
      <c r="W59" s="1144"/>
      <c r="X59" s="1144"/>
      <c r="Y59" s="1144"/>
      <c r="Z59" s="1144"/>
      <c r="AA59" s="1144"/>
      <c r="AB59" s="1144"/>
      <c r="AC59" s="1144"/>
      <c r="AD59" s="1144"/>
      <c r="AE59" s="1144"/>
      <c r="AF59" s="1144"/>
      <c r="AG59" s="1144"/>
      <c r="AH59" s="1144"/>
      <c r="AI59" s="1144"/>
      <c r="AJ59" s="1144"/>
      <c r="AK59" s="1144"/>
      <c r="AL59" s="1144"/>
      <c r="AM59" s="1144"/>
      <c r="AN59" s="1145"/>
      <c r="AO59" s="21"/>
      <c r="AP59"/>
      <c r="AQ59"/>
      <c r="AR59"/>
      <c r="AS59"/>
    </row>
    <row r="60" spans="1:41" ht="15.75" thickBot="1" thickTop="1">
      <c r="A60" s="1137" t="str">
        <f>Sprachen!L325</f>
        <v>Softwarefreigabe erforderlich</v>
      </c>
      <c r="B60" s="1138"/>
      <c r="C60" s="1138"/>
      <c r="D60" s="1138"/>
      <c r="E60" s="1138"/>
      <c r="F60" s="1138"/>
      <c r="G60" s="1138"/>
      <c r="H60" s="1138"/>
      <c r="I60" s="1138"/>
      <c r="J60" s="1138"/>
      <c r="K60" s="1138"/>
      <c r="L60" s="1138"/>
      <c r="M60" s="1138"/>
      <c r="N60" s="1138"/>
      <c r="O60" s="1138"/>
      <c r="P60" s="1138"/>
      <c r="Q60" s="1138"/>
      <c r="R60" s="1139"/>
      <c r="S60" s="1140" t="s">
        <v>4</v>
      </c>
      <c r="T60" s="1141"/>
      <c r="U60" s="1141"/>
      <c r="V60" s="1141"/>
      <c r="W60" s="1141"/>
      <c r="X60" s="1141"/>
      <c r="Y60" s="1141"/>
      <c r="Z60" s="1141"/>
      <c r="AA60" s="114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3"/>
      <c r="AO60" s="21"/>
    </row>
    <row r="61" spans="1:49" ht="36.75" customHeight="1" thickTop="1">
      <c r="A61" s="1127" t="s">
        <v>926</v>
      </c>
      <c r="B61" s="1128"/>
      <c r="C61" s="1129"/>
      <c r="D61" s="1130" t="str">
        <f>Sprachen!L331</f>
        <v>SW-Einsatzfreigabe (z. B. Anlage 5 „Deckblatt PPF Software“)</v>
      </c>
      <c r="E61" s="1130"/>
      <c r="F61" s="1130"/>
      <c r="G61" s="1130"/>
      <c r="H61" s="1130"/>
      <c r="I61" s="1130"/>
      <c r="J61" s="1130"/>
      <c r="K61" s="1130"/>
      <c r="L61" s="1130"/>
      <c r="M61" s="1154" t="str">
        <f>IF(AS2="X",Sprachen!L4,"")</f>
        <v/>
      </c>
      <c r="N61" s="1154"/>
      <c r="O61" s="1121"/>
      <c r="P61" s="1121"/>
      <c r="Q61" s="1121"/>
      <c r="R61" s="1121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46"/>
      <c r="AC61" s="1146"/>
      <c r="AD61" s="1146"/>
      <c r="AE61" s="1146"/>
      <c r="AF61" s="1146"/>
      <c r="AG61" s="1146"/>
      <c r="AH61" s="1146"/>
      <c r="AI61" s="1146"/>
      <c r="AJ61" s="1146"/>
      <c r="AK61" s="1146"/>
      <c r="AL61" s="1146"/>
      <c r="AM61" s="1146"/>
      <c r="AN61" s="1147"/>
      <c r="AO61" s="88" t="str">
        <f>IF(M61=Sprachen!$L$4,"J","N")</f>
        <v>N</v>
      </c>
      <c r="AP61" s="88" t="str">
        <f aca="true" t="shared" si="12" ref="AP61:AP71">IF(OR(O61="X",Q61="X"),"J","N")</f>
        <v>N</v>
      </c>
      <c r="AQ61" s="88" t="str">
        <f aca="true" t="shared" si="13" ref="AQ61:AQ71">IF(AND(AO61="J",AP61="J"),0,IF(AND(AO61="J",AP61="N"),-1,""))</f>
        <v/>
      </c>
      <c r="AR61" s="88"/>
      <c r="AS61" s="88" t="str">
        <f aca="true" t="shared" si="14" ref="AS61:AS71">IF(O61="X","J",IF(AP61="N",IF(AQ61=-1,"Fehlt",""),"N"))</f>
        <v/>
      </c>
      <c r="AT61" s="1102" t="str">
        <f>IF(_xlfn.IFERROR(VLOOKUP("Fehlt",AS61:AS71,1,FALSE)="Fehlt",FALSE),"X","")</f>
        <v/>
      </c>
      <c r="AU61" s="1102" t="str">
        <f>IF(OR(_xlfn.IFERROR(VLOOKUP("N",AS61:AS71,1,FALSE),FALSE)="N",_xlfn.IFERROR(VLOOKUP("Fehlt",AS61:AS71,1,FALSE),FALSE)="Fehlt")=FALSE,"X","")</f>
        <v>X</v>
      </c>
      <c r="AV61" s="1102" t="str">
        <f>IF(_xlfn.IFERROR(VLOOKUP("N",AS61:AS71,1,FALSE),FALSE)="N","X","")</f>
        <v/>
      </c>
      <c r="AW61" s="1103"/>
    </row>
    <row r="62" spans="1:49" ht="33.75" customHeight="1">
      <c r="A62" s="1150" t="s">
        <v>927</v>
      </c>
      <c r="B62" s="1151"/>
      <c r="C62" s="1152"/>
      <c r="D62" s="1153" t="str">
        <f>Sprachen!L138</f>
        <v>Festlegung des Kontextes („Scope“) des zu liefernden Softwareproduktes</v>
      </c>
      <c r="E62" s="1153"/>
      <c r="F62" s="1153"/>
      <c r="G62" s="1153"/>
      <c r="H62" s="1153"/>
      <c r="I62" s="1153"/>
      <c r="J62" s="1153"/>
      <c r="K62" s="1153"/>
      <c r="L62" s="1153"/>
      <c r="M62" s="1154" t="str">
        <f>IF(AS2="X",Sprachen!L4,"")</f>
        <v/>
      </c>
      <c r="N62" s="1154"/>
      <c r="O62" s="1154"/>
      <c r="P62" s="1154"/>
      <c r="Q62" s="1154"/>
      <c r="R62" s="1154"/>
      <c r="S62" s="1154"/>
      <c r="T62" s="1154"/>
      <c r="U62" s="1154"/>
      <c r="V62" s="1154"/>
      <c r="W62" s="1154"/>
      <c r="X62" s="1154"/>
      <c r="Y62" s="1154"/>
      <c r="Z62" s="1154"/>
      <c r="AA62" s="1154"/>
      <c r="AB62" s="1148"/>
      <c r="AC62" s="1148"/>
      <c r="AD62" s="1148"/>
      <c r="AE62" s="1148"/>
      <c r="AF62" s="1148"/>
      <c r="AG62" s="1148"/>
      <c r="AH62" s="1148"/>
      <c r="AI62" s="1148"/>
      <c r="AJ62" s="1148"/>
      <c r="AK62" s="1148"/>
      <c r="AL62" s="1148"/>
      <c r="AM62" s="1148"/>
      <c r="AN62" s="1149"/>
      <c r="AO62" s="88" t="str">
        <f>IF(M62=Sprachen!$L$4,"J","N")</f>
        <v>N</v>
      </c>
      <c r="AP62" s="88" t="str">
        <f t="shared" si="12"/>
        <v>N</v>
      </c>
      <c r="AQ62" s="88" t="str">
        <f t="shared" si="13"/>
        <v/>
      </c>
      <c r="AR62" s="88"/>
      <c r="AS62" s="88" t="str">
        <f t="shared" si="14"/>
        <v/>
      </c>
      <c r="AT62" s="1102"/>
      <c r="AU62" s="1102"/>
      <c r="AV62" s="1102"/>
      <c r="AW62" s="1103"/>
    </row>
    <row r="63" spans="1:49" ht="69" customHeight="1">
      <c r="A63" s="1166" t="s">
        <v>928</v>
      </c>
      <c r="B63" s="1167"/>
      <c r="C63" s="1151"/>
      <c r="D63" s="1153" t="str">
        <f>Sprachen!L297</f>
        <v>Referenz zu vertraglich festgelegten Qualitätsanforderungen
(z. B. Coding Guidelines, Codemetriken, Testabdeckung)</v>
      </c>
      <c r="E63" s="1153"/>
      <c r="F63" s="1153"/>
      <c r="G63" s="1153"/>
      <c r="H63" s="1153"/>
      <c r="I63" s="1153"/>
      <c r="J63" s="1153"/>
      <c r="K63" s="1153"/>
      <c r="L63" s="1153"/>
      <c r="M63" s="1154" t="str">
        <f>IF(AS2="X",Sprachen!L4,"")</f>
        <v/>
      </c>
      <c r="N63" s="1154"/>
      <c r="O63" s="1154"/>
      <c r="P63" s="1154"/>
      <c r="Q63" s="1154"/>
      <c r="R63" s="1154"/>
      <c r="S63" s="1154"/>
      <c r="T63" s="1154"/>
      <c r="U63" s="1154"/>
      <c r="V63" s="1154"/>
      <c r="W63" s="1154"/>
      <c r="X63" s="1154"/>
      <c r="Y63" s="1154"/>
      <c r="Z63" s="1154"/>
      <c r="AA63" s="1154"/>
      <c r="AB63" s="1148"/>
      <c r="AC63" s="1148"/>
      <c r="AD63" s="1148"/>
      <c r="AE63" s="1148"/>
      <c r="AF63" s="1148"/>
      <c r="AG63" s="1148"/>
      <c r="AH63" s="1148"/>
      <c r="AI63" s="1148"/>
      <c r="AJ63" s="1148"/>
      <c r="AK63" s="1148"/>
      <c r="AL63" s="1148"/>
      <c r="AM63" s="1148"/>
      <c r="AN63" s="1149"/>
      <c r="AO63" s="88" t="str">
        <f>IF(M63=Sprachen!$L$4,"J","N")</f>
        <v>N</v>
      </c>
      <c r="AP63" s="88" t="str">
        <f t="shared" si="12"/>
        <v>N</v>
      </c>
      <c r="AQ63" s="88" t="str">
        <f t="shared" si="13"/>
        <v/>
      </c>
      <c r="AR63" s="88"/>
      <c r="AS63" s="88" t="str">
        <f t="shared" si="14"/>
        <v/>
      </c>
      <c r="AT63" s="1102"/>
      <c r="AU63" s="1102"/>
      <c r="AV63" s="1102"/>
      <c r="AW63" s="1103"/>
    </row>
    <row r="64" spans="1:49" ht="33.75" customHeight="1">
      <c r="A64" s="1166" t="s">
        <v>929</v>
      </c>
      <c r="B64" s="1167"/>
      <c r="C64" s="1151"/>
      <c r="D64" s="1153" t="str">
        <f>Sprachen!L105</f>
        <v>Dokumentation der technischen SW-Spezifikationen</v>
      </c>
      <c r="E64" s="1153"/>
      <c r="F64" s="1153"/>
      <c r="G64" s="1153"/>
      <c r="H64" s="1153"/>
      <c r="I64" s="1153"/>
      <c r="J64" s="1153"/>
      <c r="K64" s="1153"/>
      <c r="L64" s="1153"/>
      <c r="M64" s="1154" t="e">
        <f>IF(#REF!&lt;&gt;"",#REF!,"")</f>
        <v>#REF!</v>
      </c>
      <c r="N64" s="1154"/>
      <c r="O64" s="1154"/>
      <c r="P64" s="1154"/>
      <c r="Q64" s="1154"/>
      <c r="R64" s="1154"/>
      <c r="S64" s="1154"/>
      <c r="T64" s="1154"/>
      <c r="U64" s="1154"/>
      <c r="V64" s="1154"/>
      <c r="W64" s="1154"/>
      <c r="X64" s="1154"/>
      <c r="Y64" s="1154"/>
      <c r="Z64" s="1154"/>
      <c r="AA64" s="1154"/>
      <c r="AB64" s="1148"/>
      <c r="AC64" s="1148"/>
      <c r="AD64" s="1148"/>
      <c r="AE64" s="1148"/>
      <c r="AF64" s="1148"/>
      <c r="AG64" s="1148"/>
      <c r="AH64" s="1148"/>
      <c r="AI64" s="1148"/>
      <c r="AJ64" s="1148"/>
      <c r="AK64" s="1148"/>
      <c r="AL64" s="1148"/>
      <c r="AM64" s="1148"/>
      <c r="AN64" s="1149"/>
      <c r="AO64" s="88" t="e">
        <f>IF(M64=Sprachen!$L$4,"J","N")</f>
        <v>#REF!</v>
      </c>
      <c r="AP64" s="88" t="str">
        <f t="shared" si="12"/>
        <v>N</v>
      </c>
      <c r="AQ64" s="88" t="e">
        <f t="shared" si="13"/>
        <v>#REF!</v>
      </c>
      <c r="AR64" s="88"/>
      <c r="AS64" s="88" t="e">
        <f t="shared" si="14"/>
        <v>#REF!</v>
      </c>
      <c r="AT64" s="1102"/>
      <c r="AU64" s="1102"/>
      <c r="AV64" s="1102"/>
      <c r="AW64" s="1103"/>
    </row>
    <row r="65" spans="1:49" ht="23.25" customHeight="1">
      <c r="A65" s="1166" t="s">
        <v>930</v>
      </c>
      <c r="B65" s="1167"/>
      <c r="C65" s="1151"/>
      <c r="D65" s="1172" t="str">
        <f>Sprachen!L223</f>
        <v>Nachweis Umsetzung der Anforderungen 6.3 u. 6.4</v>
      </c>
      <c r="E65" s="1173"/>
      <c r="F65" s="1173"/>
      <c r="G65" s="1173"/>
      <c r="H65" s="1173"/>
      <c r="I65" s="1173"/>
      <c r="J65" s="1173"/>
      <c r="K65" s="1173"/>
      <c r="L65" s="1174"/>
      <c r="M65" s="1131" t="e">
        <f>IF(#REF!&lt;&gt;"",#REF!,"")</f>
        <v>#REF!</v>
      </c>
      <c r="N65" s="1132"/>
      <c r="O65" s="1154"/>
      <c r="P65" s="1154"/>
      <c r="Q65" s="1154"/>
      <c r="R65" s="1154"/>
      <c r="S65" s="1154"/>
      <c r="T65" s="1154"/>
      <c r="U65" s="1154"/>
      <c r="V65" s="1154"/>
      <c r="W65" s="1154"/>
      <c r="X65" s="1154"/>
      <c r="Y65" s="1154"/>
      <c r="Z65" s="1154"/>
      <c r="AA65" s="1154"/>
      <c r="AB65" s="1148"/>
      <c r="AC65" s="1148"/>
      <c r="AD65" s="1148"/>
      <c r="AE65" s="1148"/>
      <c r="AF65" s="1148"/>
      <c r="AG65" s="1148"/>
      <c r="AH65" s="1148"/>
      <c r="AI65" s="1148"/>
      <c r="AJ65" s="1148"/>
      <c r="AK65" s="1148"/>
      <c r="AL65" s="1148"/>
      <c r="AM65" s="1148"/>
      <c r="AN65" s="1149"/>
      <c r="AO65" s="88" t="e">
        <f>IF(M65=Sprachen!$L$4,"J","N")</f>
        <v>#REF!</v>
      </c>
      <c r="AP65" s="88" t="str">
        <f t="shared" si="12"/>
        <v>N</v>
      </c>
      <c r="AQ65" s="88" t="e">
        <f t="shared" si="13"/>
        <v>#REF!</v>
      </c>
      <c r="AR65" s="88"/>
      <c r="AS65" s="88" t="e">
        <f t="shared" si="14"/>
        <v>#REF!</v>
      </c>
      <c r="AT65" s="1102"/>
      <c r="AU65" s="1102"/>
      <c r="AV65" s="1102"/>
      <c r="AW65" s="1103"/>
    </row>
    <row r="66" spans="1:49" ht="35.25" customHeight="1">
      <c r="A66" s="1166" t="s">
        <v>931</v>
      </c>
      <c r="B66" s="1167"/>
      <c r="C66" s="1151"/>
      <c r="D66" s="1172" t="str">
        <f>Sprachen!L111</f>
        <v>Dokumentation über FOSS (Free-and-Open-Source-Software)</v>
      </c>
      <c r="E66" s="1173"/>
      <c r="F66" s="1173"/>
      <c r="G66" s="1173"/>
      <c r="H66" s="1173"/>
      <c r="I66" s="1173"/>
      <c r="J66" s="1173"/>
      <c r="K66" s="1173"/>
      <c r="L66" s="1174"/>
      <c r="M66" s="1154" t="str">
        <f>IF(AS2="X",Sprachen!L4,"")</f>
        <v/>
      </c>
      <c r="N66" s="1154"/>
      <c r="O66" s="1154"/>
      <c r="P66" s="1154"/>
      <c r="Q66" s="1154"/>
      <c r="R66" s="1154"/>
      <c r="S66" s="1154"/>
      <c r="T66" s="1154"/>
      <c r="U66" s="1154"/>
      <c r="V66" s="1154"/>
      <c r="W66" s="1154"/>
      <c r="X66" s="1154"/>
      <c r="Y66" s="1154"/>
      <c r="Z66" s="1154"/>
      <c r="AA66" s="1154"/>
      <c r="AB66" s="1148"/>
      <c r="AC66" s="1148"/>
      <c r="AD66" s="1148"/>
      <c r="AE66" s="1148"/>
      <c r="AF66" s="1148"/>
      <c r="AG66" s="1148"/>
      <c r="AH66" s="1148"/>
      <c r="AI66" s="1148"/>
      <c r="AJ66" s="1148"/>
      <c r="AK66" s="1148"/>
      <c r="AL66" s="1148"/>
      <c r="AM66" s="1148"/>
      <c r="AN66" s="1149"/>
      <c r="AO66" s="88" t="str">
        <f>IF(M66=Sprachen!$L$4,"J","N")</f>
        <v>N</v>
      </c>
      <c r="AP66" s="88" t="str">
        <f t="shared" si="12"/>
        <v>N</v>
      </c>
      <c r="AQ66" s="88" t="str">
        <f t="shared" si="13"/>
        <v/>
      </c>
      <c r="AR66" s="88"/>
      <c r="AS66" s="88" t="str">
        <f t="shared" si="14"/>
        <v/>
      </c>
      <c r="AT66" s="1102"/>
      <c r="AU66" s="1102"/>
      <c r="AV66" s="1102"/>
      <c r="AW66" s="1103"/>
    </row>
    <row r="67" spans="1:49" ht="14.25">
      <c r="A67" s="1166" t="s">
        <v>932</v>
      </c>
      <c r="B67" s="1167"/>
      <c r="C67" s="1151"/>
      <c r="D67" s="1172" t="str">
        <f>Sprachen!L200</f>
        <v xml:space="preserve">Liste bekannter Fehler </v>
      </c>
      <c r="E67" s="1173"/>
      <c r="F67" s="1173"/>
      <c r="G67" s="1173"/>
      <c r="H67" s="1173"/>
      <c r="I67" s="1173"/>
      <c r="J67" s="1173"/>
      <c r="K67" s="1173"/>
      <c r="L67" s="1174"/>
      <c r="M67" s="1154" t="str">
        <f>IF(AS2="X",Sprachen!L4,"")</f>
        <v/>
      </c>
      <c r="N67" s="1154"/>
      <c r="O67" s="1154"/>
      <c r="P67" s="1154"/>
      <c r="Q67" s="1154"/>
      <c r="R67" s="1154"/>
      <c r="S67" s="1154"/>
      <c r="T67" s="1154"/>
      <c r="U67" s="1154"/>
      <c r="V67" s="1154"/>
      <c r="W67" s="1154"/>
      <c r="X67" s="1154"/>
      <c r="Y67" s="1154"/>
      <c r="Z67" s="1154"/>
      <c r="AA67" s="1154"/>
      <c r="AB67" s="1148"/>
      <c r="AC67" s="1148"/>
      <c r="AD67" s="1148"/>
      <c r="AE67" s="1148"/>
      <c r="AF67" s="1148"/>
      <c r="AG67" s="1148"/>
      <c r="AH67" s="1148"/>
      <c r="AI67" s="1148"/>
      <c r="AJ67" s="1148"/>
      <c r="AK67" s="1148"/>
      <c r="AL67" s="1148"/>
      <c r="AM67" s="1148"/>
      <c r="AN67" s="1149"/>
      <c r="AO67" s="88" t="str">
        <f>IF(M67=Sprachen!$L$4,"J","N")</f>
        <v>N</v>
      </c>
      <c r="AP67" s="88" t="str">
        <f t="shared" si="12"/>
        <v>N</v>
      </c>
      <c r="AQ67" s="88" t="str">
        <f t="shared" si="13"/>
        <v/>
      </c>
      <c r="AR67" s="88"/>
      <c r="AS67" s="88" t="str">
        <f t="shared" si="14"/>
        <v/>
      </c>
      <c r="AT67" s="1102"/>
      <c r="AU67" s="1102"/>
      <c r="AV67" s="1102"/>
      <c r="AW67" s="1103"/>
    </row>
    <row r="68" spans="1:49" ht="45" customHeight="1">
      <c r="A68" s="1166" t="s">
        <v>933</v>
      </c>
      <c r="B68" s="1167"/>
      <c r="C68" s="1151"/>
      <c r="D68" s="1153" t="str">
        <f>Sprachen!L108</f>
        <v>Dokumentation der während der gesamten Projektlaufzeit eingesetzten Entwicklungswerkzeuge</v>
      </c>
      <c r="E68" s="1153"/>
      <c r="F68" s="1153"/>
      <c r="G68" s="1153"/>
      <c r="H68" s="1153"/>
      <c r="I68" s="1153"/>
      <c r="J68" s="1153"/>
      <c r="K68" s="1153"/>
      <c r="L68" s="1153"/>
      <c r="M68" s="1154" t="e">
        <f>IF(#REF!&lt;&gt;"",#REF!,"")</f>
        <v>#REF!</v>
      </c>
      <c r="N68" s="1154"/>
      <c r="O68" s="1154"/>
      <c r="P68" s="1154"/>
      <c r="Q68" s="1154"/>
      <c r="R68" s="1154"/>
      <c r="S68" s="1154"/>
      <c r="T68" s="1154"/>
      <c r="U68" s="1154"/>
      <c r="V68" s="1154"/>
      <c r="W68" s="1154"/>
      <c r="X68" s="1154"/>
      <c r="Y68" s="1154"/>
      <c r="Z68" s="1154"/>
      <c r="AA68" s="1154"/>
      <c r="AB68" s="1148"/>
      <c r="AC68" s="1148"/>
      <c r="AD68" s="1148"/>
      <c r="AE68" s="1148"/>
      <c r="AF68" s="1148"/>
      <c r="AG68" s="1148"/>
      <c r="AH68" s="1148"/>
      <c r="AI68" s="1148"/>
      <c r="AJ68" s="1148"/>
      <c r="AK68" s="1148"/>
      <c r="AL68" s="1148"/>
      <c r="AM68" s="1148"/>
      <c r="AN68" s="1149"/>
      <c r="AO68" s="88" t="e">
        <f>IF(M68=Sprachen!$L$4,"J","N")</f>
        <v>#REF!</v>
      </c>
      <c r="AP68" s="88" t="str">
        <f t="shared" si="12"/>
        <v>N</v>
      </c>
      <c r="AQ68" s="88" t="e">
        <f t="shared" si="13"/>
        <v>#REF!</v>
      </c>
      <c r="AR68" s="88"/>
      <c r="AS68" s="88" t="e">
        <f t="shared" si="14"/>
        <v>#REF!</v>
      </c>
      <c r="AT68" s="1102"/>
      <c r="AU68" s="1102"/>
      <c r="AV68" s="1102"/>
      <c r="AW68" s="1103"/>
    </row>
    <row r="69" spans="1:49" ht="35.25" customHeight="1">
      <c r="A69" s="1166" t="s">
        <v>934</v>
      </c>
      <c r="B69" s="1167"/>
      <c r="C69" s="1151"/>
      <c r="D69" s="1175" t="str">
        <f>Sprachen!L109</f>
        <v>Dokumentation der während der gesamten Projektlaufzeit eingesetzten Testwerkzeuge</v>
      </c>
      <c r="E69" s="1175"/>
      <c r="F69" s="1175"/>
      <c r="G69" s="1175"/>
      <c r="H69" s="1175"/>
      <c r="I69" s="1175"/>
      <c r="J69" s="1175"/>
      <c r="K69" s="1175"/>
      <c r="L69" s="1175"/>
      <c r="M69" s="1131" t="e">
        <f>IF(#REF!&lt;&gt;"",#REF!,"")</f>
        <v>#REF!</v>
      </c>
      <c r="N69" s="1132"/>
      <c r="O69" s="1154"/>
      <c r="P69" s="1154"/>
      <c r="Q69" s="1154"/>
      <c r="R69" s="1154"/>
      <c r="S69" s="1154"/>
      <c r="T69" s="1154"/>
      <c r="U69" s="1154"/>
      <c r="V69" s="1154"/>
      <c r="W69" s="1154"/>
      <c r="X69" s="1154"/>
      <c r="Y69" s="1154"/>
      <c r="Z69" s="1154"/>
      <c r="AA69" s="1154"/>
      <c r="AB69" s="1148"/>
      <c r="AC69" s="1148"/>
      <c r="AD69" s="1148"/>
      <c r="AE69" s="1148"/>
      <c r="AF69" s="1148"/>
      <c r="AG69" s="1148"/>
      <c r="AH69" s="1148"/>
      <c r="AI69" s="1148"/>
      <c r="AJ69" s="1148"/>
      <c r="AK69" s="1148"/>
      <c r="AL69" s="1148"/>
      <c r="AM69" s="1148"/>
      <c r="AN69" s="1149"/>
      <c r="AO69" s="88" t="e">
        <f>IF(M69=Sprachen!$L$4,"J","N")</f>
        <v>#REF!</v>
      </c>
      <c r="AP69" s="88" t="str">
        <f t="shared" si="12"/>
        <v>N</v>
      </c>
      <c r="AQ69" s="88" t="e">
        <f t="shared" si="13"/>
        <v>#REF!</v>
      </c>
      <c r="AR69" s="88"/>
      <c r="AS69" s="88" t="e">
        <f t="shared" si="14"/>
        <v>#REF!</v>
      </c>
      <c r="AT69" s="1102"/>
      <c r="AU69" s="1102"/>
      <c r="AV69" s="1102"/>
      <c r="AW69" s="1103"/>
    </row>
    <row r="70" spans="1:49" ht="45.75" customHeight="1">
      <c r="A70" s="1166" t="s">
        <v>935</v>
      </c>
      <c r="B70" s="1167"/>
      <c r="C70" s="1151"/>
      <c r="D70" s="1153" t="str">
        <f>Sprachen!L110</f>
        <v>Dokumentation des Versionsmanagements (Baseline, Konfigurationen, Änderungshistorie)</v>
      </c>
      <c r="E70" s="1153"/>
      <c r="F70" s="1153"/>
      <c r="G70" s="1153"/>
      <c r="H70" s="1153"/>
      <c r="I70" s="1153"/>
      <c r="J70" s="1153"/>
      <c r="K70" s="1153"/>
      <c r="L70" s="1153"/>
      <c r="M70" s="1131" t="e">
        <f>IF(#REF!&lt;&gt;"",#REF!,"")</f>
        <v>#REF!</v>
      </c>
      <c r="N70" s="1132"/>
      <c r="O70" s="1154"/>
      <c r="P70" s="1154"/>
      <c r="Q70" s="1154"/>
      <c r="R70" s="1154"/>
      <c r="S70" s="1154"/>
      <c r="T70" s="1154"/>
      <c r="U70" s="1154"/>
      <c r="V70" s="1154"/>
      <c r="W70" s="1154"/>
      <c r="X70" s="1154"/>
      <c r="Y70" s="1154"/>
      <c r="Z70" s="1154"/>
      <c r="AA70" s="1154"/>
      <c r="AB70" s="1148"/>
      <c r="AC70" s="1148"/>
      <c r="AD70" s="1148"/>
      <c r="AE70" s="1148"/>
      <c r="AF70" s="1148"/>
      <c r="AG70" s="1148"/>
      <c r="AH70" s="1148"/>
      <c r="AI70" s="1148"/>
      <c r="AJ70" s="1148"/>
      <c r="AK70" s="1148"/>
      <c r="AL70" s="1148"/>
      <c r="AM70" s="1148"/>
      <c r="AN70" s="1149"/>
      <c r="AO70" s="88" t="e">
        <f>IF(M70=Sprachen!$L$4,"J","N")</f>
        <v>#REF!</v>
      </c>
      <c r="AP70" s="88" t="str">
        <f t="shared" si="12"/>
        <v>N</v>
      </c>
      <c r="AQ70" s="88" t="e">
        <f t="shared" si="13"/>
        <v>#REF!</v>
      </c>
      <c r="AR70" s="88"/>
      <c r="AS70" s="88" t="e">
        <f t="shared" si="14"/>
        <v>#REF!</v>
      </c>
      <c r="AT70" s="1102"/>
      <c r="AU70" s="1102"/>
      <c r="AV70" s="1102"/>
      <c r="AW70" s="1103"/>
    </row>
    <row r="71" spans="1:49" ht="35.25" customHeight="1" thickBot="1">
      <c r="A71" s="1164" t="s">
        <v>936</v>
      </c>
      <c r="B71" s="1165"/>
      <c r="C71" s="1156"/>
      <c r="D71" s="1158" t="str">
        <f>Sprachen!L221</f>
        <v>Nachweis einer Prozessbewertung (z. B. Automotive Spice)</v>
      </c>
      <c r="E71" s="1158"/>
      <c r="F71" s="1158"/>
      <c r="G71" s="1158"/>
      <c r="H71" s="1158"/>
      <c r="I71" s="1158"/>
      <c r="J71" s="1158"/>
      <c r="K71" s="1158"/>
      <c r="L71" s="1158"/>
      <c r="M71" s="1169" t="e">
        <f>IF(#REF!&lt;&gt;"",#REF!,"")</f>
        <v>#REF!</v>
      </c>
      <c r="N71" s="1170"/>
      <c r="O71" s="1112"/>
      <c r="P71" s="1112"/>
      <c r="Q71" s="1112"/>
      <c r="R71" s="1112"/>
      <c r="S71" s="1112"/>
      <c r="T71" s="1112"/>
      <c r="U71" s="1112"/>
      <c r="V71" s="1112"/>
      <c r="W71" s="1112"/>
      <c r="X71" s="1112"/>
      <c r="Y71" s="1112"/>
      <c r="Z71" s="1112"/>
      <c r="AA71" s="1112"/>
      <c r="AB71" s="1133"/>
      <c r="AC71" s="1133"/>
      <c r="AD71" s="1133"/>
      <c r="AE71" s="1133"/>
      <c r="AF71" s="1133"/>
      <c r="AG71" s="1133"/>
      <c r="AH71" s="1133"/>
      <c r="AI71" s="1133"/>
      <c r="AJ71" s="1133"/>
      <c r="AK71" s="1133"/>
      <c r="AL71" s="1133"/>
      <c r="AM71" s="1133"/>
      <c r="AN71" s="1161"/>
      <c r="AO71" s="88" t="e">
        <f>IF(M71=Sprachen!$L$4,"J","N")</f>
        <v>#REF!</v>
      </c>
      <c r="AP71" s="88" t="str">
        <f t="shared" si="12"/>
        <v>N</v>
      </c>
      <c r="AQ71" s="88" t="e">
        <f t="shared" si="13"/>
        <v>#REF!</v>
      </c>
      <c r="AR71" s="88"/>
      <c r="AS71" s="88" t="e">
        <f t="shared" si="14"/>
        <v>#REF!</v>
      </c>
      <c r="AT71" s="1102"/>
      <c r="AU71" s="1102"/>
      <c r="AV71" s="1102"/>
      <c r="AW71" s="1103"/>
    </row>
    <row r="72" spans="1:40" s="14" customFormat="1" ht="14.25" thickBot="1" thickTop="1">
      <c r="A72" s="1089" t="str">
        <f>Sprachen!L340</f>
        <v>Teilebündelung/Produktfamilien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1090"/>
    </row>
    <row r="73" spans="1:40" s="14" customFormat="1" ht="15.75" customHeight="1" thickBot="1" thickTop="1">
      <c r="A73" s="1188"/>
      <c r="B73" s="1189"/>
      <c r="C73" s="1190" t="str">
        <f>Sprachen!L267</f>
        <v>PPF-Verfahren für Produktfamilie</v>
      </c>
      <c r="D73" s="1191"/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2" t="str">
        <f>Sprachen!L158</f>
        <v>ggf. Anhang für Auflistung aller betroffenen Sachnrn. verwenden</v>
      </c>
      <c r="V73" s="1192"/>
      <c r="W73" s="1192"/>
      <c r="X73" s="1192"/>
      <c r="Y73" s="1192"/>
      <c r="Z73" s="1192"/>
      <c r="AA73" s="1192"/>
      <c r="AB73" s="1192"/>
      <c r="AC73" s="1192"/>
      <c r="AD73" s="1192"/>
      <c r="AE73" s="1192"/>
      <c r="AF73" s="1192"/>
      <c r="AG73" s="1192"/>
      <c r="AH73" s="1192"/>
      <c r="AI73" s="1192"/>
      <c r="AJ73" s="1192"/>
      <c r="AK73" s="1192"/>
      <c r="AL73" s="1192"/>
      <c r="AM73" s="1192"/>
      <c r="AN73" s="1193"/>
    </row>
    <row r="74" spans="1:40" s="14" customFormat="1" ht="21.75" customHeight="1" thickBot="1">
      <c r="A74" s="1194"/>
      <c r="B74" s="1195"/>
      <c r="C74" s="1200" t="str">
        <f>Sprachen!L65</f>
        <v>Benennung</v>
      </c>
      <c r="D74" s="906"/>
      <c r="E74" s="906"/>
      <c r="F74" s="906"/>
      <c r="G74" s="906"/>
      <c r="H74" s="906"/>
      <c r="I74" s="906"/>
      <c r="J74" s="906"/>
      <c r="K74" s="1201"/>
      <c r="L74" s="1200" t="str">
        <f>Sprachen!L304</f>
        <v>Sachnummer</v>
      </c>
      <c r="M74" s="906"/>
      <c r="N74" s="906"/>
      <c r="O74" s="906"/>
      <c r="P74" s="1201"/>
      <c r="Q74" s="1176" t="str">
        <f>Sprachen!L361</f>
        <v>Version/ Datum</v>
      </c>
      <c r="R74" s="1177"/>
      <c r="S74" s="1177"/>
      <c r="T74" s="1202"/>
      <c r="U74" s="1203" t="str">
        <f>Sprachen!L65</f>
        <v>Benennung</v>
      </c>
      <c r="V74" s="906"/>
      <c r="W74" s="906"/>
      <c r="X74" s="906"/>
      <c r="Y74" s="906"/>
      <c r="Z74" s="906"/>
      <c r="AA74" s="906"/>
      <c r="AB74" s="906"/>
      <c r="AC74" s="906"/>
      <c r="AD74" s="906"/>
      <c r="AE74" s="1201"/>
      <c r="AF74" s="1200" t="str">
        <f>Sprachen!L304</f>
        <v>Sachnummer</v>
      </c>
      <c r="AG74" s="906"/>
      <c r="AH74" s="906"/>
      <c r="AI74" s="906"/>
      <c r="AJ74" s="1201"/>
      <c r="AK74" s="1176" t="str">
        <f>Sprachen!L361</f>
        <v>Version/ Datum</v>
      </c>
      <c r="AL74" s="1177"/>
      <c r="AM74" s="1177"/>
      <c r="AN74" s="1178"/>
    </row>
    <row r="75" spans="1:41" s="14" customFormat="1" ht="15.75" customHeight="1">
      <c r="A75" s="1196"/>
      <c r="B75" s="1197"/>
      <c r="C75" s="1179"/>
      <c r="D75" s="1180"/>
      <c r="E75" s="1180"/>
      <c r="F75" s="1180"/>
      <c r="G75" s="1180"/>
      <c r="H75" s="1180"/>
      <c r="I75" s="1180"/>
      <c r="J75" s="1180"/>
      <c r="K75" s="1181"/>
      <c r="L75" s="1182"/>
      <c r="M75" s="1183"/>
      <c r="N75" s="1183"/>
      <c r="O75" s="1183"/>
      <c r="P75" s="1184"/>
      <c r="Q75" s="1179"/>
      <c r="R75" s="1180"/>
      <c r="S75" s="1180"/>
      <c r="T75" s="1185"/>
      <c r="U75" s="1186"/>
      <c r="V75" s="1180"/>
      <c r="W75" s="1180"/>
      <c r="X75" s="1180"/>
      <c r="Y75" s="1180"/>
      <c r="Z75" s="1180"/>
      <c r="AA75" s="1180"/>
      <c r="AB75" s="1180"/>
      <c r="AC75" s="1180"/>
      <c r="AD75" s="1180"/>
      <c r="AE75" s="1181"/>
      <c r="AF75" s="1179"/>
      <c r="AG75" s="1180"/>
      <c r="AH75" s="1180"/>
      <c r="AI75" s="1180"/>
      <c r="AJ75" s="1181"/>
      <c r="AK75" s="1179"/>
      <c r="AL75" s="1180"/>
      <c r="AM75" s="1180"/>
      <c r="AN75" s="1187"/>
      <c r="AO75" s="14">
        <f>COUNTA(C75:AN75)</f>
        <v>0</v>
      </c>
    </row>
    <row r="76" spans="1:41" s="14" customFormat="1" ht="15.75" customHeight="1">
      <c r="A76" s="1196"/>
      <c r="B76" s="1197"/>
      <c r="C76" s="1204"/>
      <c r="D76" s="1205"/>
      <c r="E76" s="1205"/>
      <c r="F76" s="1205"/>
      <c r="G76" s="1205"/>
      <c r="H76" s="1205"/>
      <c r="I76" s="1205"/>
      <c r="J76" s="1205"/>
      <c r="K76" s="1206"/>
      <c r="L76" s="1204"/>
      <c r="M76" s="1205"/>
      <c r="N76" s="1205"/>
      <c r="O76" s="1205"/>
      <c r="P76" s="1206"/>
      <c r="Q76" s="1204"/>
      <c r="R76" s="1205"/>
      <c r="S76" s="1205"/>
      <c r="T76" s="1207"/>
      <c r="U76" s="1208"/>
      <c r="V76" s="1205"/>
      <c r="W76" s="1205"/>
      <c r="X76" s="1205"/>
      <c r="Y76" s="1205"/>
      <c r="Z76" s="1205"/>
      <c r="AA76" s="1205"/>
      <c r="AB76" s="1205"/>
      <c r="AC76" s="1205"/>
      <c r="AD76" s="1205"/>
      <c r="AE76" s="1206"/>
      <c r="AF76" s="1204"/>
      <c r="AG76" s="1205"/>
      <c r="AH76" s="1205"/>
      <c r="AI76" s="1205"/>
      <c r="AJ76" s="1206"/>
      <c r="AK76" s="1204"/>
      <c r="AL76" s="1205"/>
      <c r="AM76" s="1205"/>
      <c r="AN76" s="1209"/>
      <c r="AO76" s="14">
        <f aca="true" t="shared" si="15" ref="AO76:AO107">COUNTA(C76:AN76)</f>
        <v>0</v>
      </c>
    </row>
    <row r="77" spans="1:41" s="14" customFormat="1" ht="15.75" customHeight="1">
      <c r="A77" s="1196"/>
      <c r="B77" s="1197"/>
      <c r="C77" s="1204"/>
      <c r="D77" s="1205"/>
      <c r="E77" s="1205"/>
      <c r="F77" s="1205"/>
      <c r="G77" s="1205"/>
      <c r="H77" s="1205"/>
      <c r="I77" s="1205"/>
      <c r="J77" s="1205"/>
      <c r="K77" s="1206"/>
      <c r="L77" s="1204"/>
      <c r="M77" s="1205"/>
      <c r="N77" s="1205"/>
      <c r="O77" s="1205"/>
      <c r="P77" s="1206"/>
      <c r="Q77" s="1204"/>
      <c r="R77" s="1205"/>
      <c r="S77" s="1205"/>
      <c r="T77" s="1207"/>
      <c r="U77" s="1208"/>
      <c r="V77" s="1205"/>
      <c r="W77" s="1205"/>
      <c r="X77" s="1205"/>
      <c r="Y77" s="1205"/>
      <c r="Z77" s="1205"/>
      <c r="AA77" s="1205"/>
      <c r="AB77" s="1205"/>
      <c r="AC77" s="1205"/>
      <c r="AD77" s="1205"/>
      <c r="AE77" s="1206"/>
      <c r="AF77" s="1204"/>
      <c r="AG77" s="1205"/>
      <c r="AH77" s="1205"/>
      <c r="AI77" s="1205"/>
      <c r="AJ77" s="1206"/>
      <c r="AK77" s="1204"/>
      <c r="AL77" s="1205"/>
      <c r="AM77" s="1205"/>
      <c r="AN77" s="1209"/>
      <c r="AO77" s="14">
        <f t="shared" si="15"/>
        <v>0</v>
      </c>
    </row>
    <row r="78" spans="1:41" s="14" customFormat="1" ht="15.75" customHeight="1">
      <c r="A78" s="1196"/>
      <c r="B78" s="1197"/>
      <c r="C78" s="1204"/>
      <c r="D78" s="1205"/>
      <c r="E78" s="1205"/>
      <c r="F78" s="1205"/>
      <c r="G78" s="1205"/>
      <c r="H78" s="1205"/>
      <c r="I78" s="1205"/>
      <c r="J78" s="1205"/>
      <c r="K78" s="1206"/>
      <c r="L78" s="1204"/>
      <c r="M78" s="1205"/>
      <c r="N78" s="1205"/>
      <c r="O78" s="1205"/>
      <c r="P78" s="1206"/>
      <c r="Q78" s="1204"/>
      <c r="R78" s="1205"/>
      <c r="S78" s="1205"/>
      <c r="T78" s="1207"/>
      <c r="U78" s="1208"/>
      <c r="V78" s="1205"/>
      <c r="W78" s="1205"/>
      <c r="X78" s="1205"/>
      <c r="Y78" s="1205"/>
      <c r="Z78" s="1205"/>
      <c r="AA78" s="1205"/>
      <c r="AB78" s="1205"/>
      <c r="AC78" s="1205"/>
      <c r="AD78" s="1205"/>
      <c r="AE78" s="1206"/>
      <c r="AF78" s="1204"/>
      <c r="AG78" s="1205"/>
      <c r="AH78" s="1205"/>
      <c r="AI78" s="1205"/>
      <c r="AJ78" s="1206"/>
      <c r="AK78" s="1204"/>
      <c r="AL78" s="1205"/>
      <c r="AM78" s="1205"/>
      <c r="AN78" s="1209"/>
      <c r="AO78" s="14">
        <f t="shared" si="15"/>
        <v>0</v>
      </c>
    </row>
    <row r="79" spans="1:40" s="14" customFormat="1" ht="15.75" customHeight="1">
      <c r="A79" s="1196"/>
      <c r="B79" s="1197"/>
      <c r="C79" s="1204"/>
      <c r="D79" s="1205"/>
      <c r="E79" s="1205"/>
      <c r="F79" s="1205"/>
      <c r="G79" s="1205"/>
      <c r="H79" s="1205"/>
      <c r="I79" s="1205"/>
      <c r="J79" s="1205"/>
      <c r="K79" s="1206"/>
      <c r="L79" s="1204"/>
      <c r="M79" s="1205"/>
      <c r="N79" s="1205"/>
      <c r="O79" s="1205"/>
      <c r="P79" s="1206"/>
      <c r="Q79" s="1204"/>
      <c r="R79" s="1205"/>
      <c r="S79" s="1205"/>
      <c r="T79" s="1207"/>
      <c r="U79" s="1208"/>
      <c r="V79" s="1205"/>
      <c r="W79" s="1205"/>
      <c r="X79" s="1205"/>
      <c r="Y79" s="1205"/>
      <c r="Z79" s="1205"/>
      <c r="AA79" s="1205"/>
      <c r="AB79" s="1205"/>
      <c r="AC79" s="1205"/>
      <c r="AD79" s="1205"/>
      <c r="AE79" s="1206"/>
      <c r="AF79" s="1204"/>
      <c r="AG79" s="1205"/>
      <c r="AH79" s="1205"/>
      <c r="AI79" s="1205"/>
      <c r="AJ79" s="1206"/>
      <c r="AK79" s="1204"/>
      <c r="AL79" s="1205"/>
      <c r="AM79" s="1205"/>
      <c r="AN79" s="1209"/>
    </row>
    <row r="80" spans="1:40" s="14" customFormat="1" ht="15.75" customHeight="1">
      <c r="A80" s="1196"/>
      <c r="B80" s="1197"/>
      <c r="C80" s="1204"/>
      <c r="D80" s="1205"/>
      <c r="E80" s="1205"/>
      <c r="F80" s="1205"/>
      <c r="G80" s="1205"/>
      <c r="H80" s="1205"/>
      <c r="I80" s="1205"/>
      <c r="J80" s="1205"/>
      <c r="K80" s="1206"/>
      <c r="L80" s="1204"/>
      <c r="M80" s="1205"/>
      <c r="N80" s="1205"/>
      <c r="O80" s="1205"/>
      <c r="P80" s="1206"/>
      <c r="Q80" s="1204"/>
      <c r="R80" s="1205"/>
      <c r="S80" s="1205"/>
      <c r="T80" s="1207"/>
      <c r="U80" s="1208"/>
      <c r="V80" s="1205"/>
      <c r="W80" s="1205"/>
      <c r="X80" s="1205"/>
      <c r="Y80" s="1205"/>
      <c r="Z80" s="1205"/>
      <c r="AA80" s="1205"/>
      <c r="AB80" s="1205"/>
      <c r="AC80" s="1205"/>
      <c r="AD80" s="1205"/>
      <c r="AE80" s="1206"/>
      <c r="AF80" s="1204"/>
      <c r="AG80" s="1205"/>
      <c r="AH80" s="1205"/>
      <c r="AI80" s="1205"/>
      <c r="AJ80" s="1206"/>
      <c r="AK80" s="1204"/>
      <c r="AL80" s="1205"/>
      <c r="AM80" s="1205"/>
      <c r="AN80" s="1209"/>
    </row>
    <row r="81" spans="1:40" s="14" customFormat="1" ht="15.75" customHeight="1">
      <c r="A81" s="1196"/>
      <c r="B81" s="1197"/>
      <c r="C81" s="1204"/>
      <c r="D81" s="1205"/>
      <c r="E81" s="1205"/>
      <c r="F81" s="1205"/>
      <c r="G81" s="1205"/>
      <c r="H81" s="1205"/>
      <c r="I81" s="1205"/>
      <c r="J81" s="1205"/>
      <c r="K81" s="1206"/>
      <c r="L81" s="1204"/>
      <c r="M81" s="1205"/>
      <c r="N81" s="1205"/>
      <c r="O81" s="1205"/>
      <c r="P81" s="1206"/>
      <c r="Q81" s="1204"/>
      <c r="R81" s="1205"/>
      <c r="S81" s="1205"/>
      <c r="T81" s="1207"/>
      <c r="U81" s="1208"/>
      <c r="V81" s="1205"/>
      <c r="W81" s="1205"/>
      <c r="X81" s="1205"/>
      <c r="Y81" s="1205"/>
      <c r="Z81" s="1205"/>
      <c r="AA81" s="1205"/>
      <c r="AB81" s="1205"/>
      <c r="AC81" s="1205"/>
      <c r="AD81" s="1205"/>
      <c r="AE81" s="1206"/>
      <c r="AF81" s="1204"/>
      <c r="AG81" s="1205"/>
      <c r="AH81" s="1205"/>
      <c r="AI81" s="1205"/>
      <c r="AJ81" s="1206"/>
      <c r="AK81" s="1204"/>
      <c r="AL81" s="1205"/>
      <c r="AM81" s="1205"/>
      <c r="AN81" s="1209"/>
    </row>
    <row r="82" spans="1:40" s="14" customFormat="1" ht="15.75" customHeight="1">
      <c r="A82" s="1196"/>
      <c r="B82" s="1197"/>
      <c r="C82" s="1204"/>
      <c r="D82" s="1205"/>
      <c r="E82" s="1205"/>
      <c r="F82" s="1205"/>
      <c r="G82" s="1205"/>
      <c r="H82" s="1205"/>
      <c r="I82" s="1205"/>
      <c r="J82" s="1205"/>
      <c r="K82" s="1206"/>
      <c r="L82" s="1204"/>
      <c r="M82" s="1205"/>
      <c r="N82" s="1205"/>
      <c r="O82" s="1205"/>
      <c r="P82" s="1206"/>
      <c r="Q82" s="1204"/>
      <c r="R82" s="1205"/>
      <c r="S82" s="1205"/>
      <c r="T82" s="1207"/>
      <c r="U82" s="1208"/>
      <c r="V82" s="1205"/>
      <c r="W82" s="1205"/>
      <c r="X82" s="1205"/>
      <c r="Y82" s="1205"/>
      <c r="Z82" s="1205"/>
      <c r="AA82" s="1205"/>
      <c r="AB82" s="1205"/>
      <c r="AC82" s="1205"/>
      <c r="AD82" s="1205"/>
      <c r="AE82" s="1206"/>
      <c r="AF82" s="1204"/>
      <c r="AG82" s="1205"/>
      <c r="AH82" s="1205"/>
      <c r="AI82" s="1205"/>
      <c r="AJ82" s="1206"/>
      <c r="AK82" s="1204"/>
      <c r="AL82" s="1205"/>
      <c r="AM82" s="1205"/>
      <c r="AN82" s="1209"/>
    </row>
    <row r="83" spans="1:40" s="14" customFormat="1" ht="15.75" customHeight="1">
      <c r="A83" s="1196"/>
      <c r="B83" s="1197"/>
      <c r="C83" s="1204"/>
      <c r="D83" s="1205"/>
      <c r="E83" s="1205"/>
      <c r="F83" s="1205"/>
      <c r="G83" s="1205"/>
      <c r="H83" s="1205"/>
      <c r="I83" s="1205"/>
      <c r="J83" s="1205"/>
      <c r="K83" s="1206"/>
      <c r="L83" s="1204"/>
      <c r="M83" s="1205"/>
      <c r="N83" s="1205"/>
      <c r="O83" s="1205"/>
      <c r="P83" s="1206"/>
      <c r="Q83" s="1204"/>
      <c r="R83" s="1205"/>
      <c r="S83" s="1205"/>
      <c r="T83" s="1207"/>
      <c r="U83" s="1208"/>
      <c r="V83" s="1205"/>
      <c r="W83" s="1205"/>
      <c r="X83" s="1205"/>
      <c r="Y83" s="1205"/>
      <c r="Z83" s="1205"/>
      <c r="AA83" s="1205"/>
      <c r="AB83" s="1205"/>
      <c r="AC83" s="1205"/>
      <c r="AD83" s="1205"/>
      <c r="AE83" s="1206"/>
      <c r="AF83" s="1204"/>
      <c r="AG83" s="1205"/>
      <c r="AH83" s="1205"/>
      <c r="AI83" s="1205"/>
      <c r="AJ83" s="1206"/>
      <c r="AK83" s="1204"/>
      <c r="AL83" s="1205"/>
      <c r="AM83" s="1205"/>
      <c r="AN83" s="1209"/>
    </row>
    <row r="84" spans="1:40" s="14" customFormat="1" ht="15.75" customHeight="1">
      <c r="A84" s="1196"/>
      <c r="B84" s="1197"/>
      <c r="C84" s="1204"/>
      <c r="D84" s="1205"/>
      <c r="E84" s="1205"/>
      <c r="F84" s="1205"/>
      <c r="G84" s="1205"/>
      <c r="H84" s="1205"/>
      <c r="I84" s="1205"/>
      <c r="J84" s="1205"/>
      <c r="K84" s="1206"/>
      <c r="L84" s="1204"/>
      <c r="M84" s="1205"/>
      <c r="N84" s="1205"/>
      <c r="O84" s="1205"/>
      <c r="P84" s="1206"/>
      <c r="Q84" s="1204"/>
      <c r="R84" s="1205"/>
      <c r="S84" s="1205"/>
      <c r="T84" s="1207"/>
      <c r="U84" s="1208"/>
      <c r="V84" s="1205"/>
      <c r="W84" s="1205"/>
      <c r="X84" s="1205"/>
      <c r="Y84" s="1205"/>
      <c r="Z84" s="1205"/>
      <c r="AA84" s="1205"/>
      <c r="AB84" s="1205"/>
      <c r="AC84" s="1205"/>
      <c r="AD84" s="1205"/>
      <c r="AE84" s="1206"/>
      <c r="AF84" s="1204"/>
      <c r="AG84" s="1205"/>
      <c r="AH84" s="1205"/>
      <c r="AI84" s="1205"/>
      <c r="AJ84" s="1206"/>
      <c r="AK84" s="1204"/>
      <c r="AL84" s="1205"/>
      <c r="AM84" s="1205"/>
      <c r="AN84" s="1209"/>
    </row>
    <row r="85" spans="1:40" s="14" customFormat="1" ht="15.75" customHeight="1">
      <c r="A85" s="1196"/>
      <c r="B85" s="1197"/>
      <c r="C85" s="1204"/>
      <c r="D85" s="1205"/>
      <c r="E85" s="1205"/>
      <c r="F85" s="1205"/>
      <c r="G85" s="1205"/>
      <c r="H85" s="1205"/>
      <c r="I85" s="1205"/>
      <c r="J85" s="1205"/>
      <c r="K85" s="1206"/>
      <c r="L85" s="1204"/>
      <c r="M85" s="1205"/>
      <c r="N85" s="1205"/>
      <c r="O85" s="1205"/>
      <c r="P85" s="1206"/>
      <c r="Q85" s="1204"/>
      <c r="R85" s="1205"/>
      <c r="S85" s="1205"/>
      <c r="T85" s="1207"/>
      <c r="U85" s="1208"/>
      <c r="V85" s="1205"/>
      <c r="W85" s="1205"/>
      <c r="X85" s="1205"/>
      <c r="Y85" s="1205"/>
      <c r="Z85" s="1205"/>
      <c r="AA85" s="1205"/>
      <c r="AB85" s="1205"/>
      <c r="AC85" s="1205"/>
      <c r="AD85" s="1205"/>
      <c r="AE85" s="1206"/>
      <c r="AF85" s="1204"/>
      <c r="AG85" s="1205"/>
      <c r="AH85" s="1205"/>
      <c r="AI85" s="1205"/>
      <c r="AJ85" s="1206"/>
      <c r="AK85" s="1204"/>
      <c r="AL85" s="1205"/>
      <c r="AM85" s="1205"/>
      <c r="AN85" s="1209"/>
    </row>
    <row r="86" spans="1:40" s="14" customFormat="1" ht="15.75" customHeight="1">
      <c r="A86" s="1196"/>
      <c r="B86" s="1197"/>
      <c r="C86" s="1204"/>
      <c r="D86" s="1205"/>
      <c r="E86" s="1205"/>
      <c r="F86" s="1205"/>
      <c r="G86" s="1205"/>
      <c r="H86" s="1205"/>
      <c r="I86" s="1205"/>
      <c r="J86" s="1205"/>
      <c r="K86" s="1206"/>
      <c r="L86" s="1204"/>
      <c r="M86" s="1205"/>
      <c r="N86" s="1205"/>
      <c r="O86" s="1205"/>
      <c r="P86" s="1206"/>
      <c r="Q86" s="1204"/>
      <c r="R86" s="1205"/>
      <c r="S86" s="1205"/>
      <c r="T86" s="1207"/>
      <c r="U86" s="1208"/>
      <c r="V86" s="1205"/>
      <c r="W86" s="1205"/>
      <c r="X86" s="1205"/>
      <c r="Y86" s="1205"/>
      <c r="Z86" s="1205"/>
      <c r="AA86" s="1205"/>
      <c r="AB86" s="1205"/>
      <c r="AC86" s="1205"/>
      <c r="AD86" s="1205"/>
      <c r="AE86" s="1206"/>
      <c r="AF86" s="1204"/>
      <c r="AG86" s="1205"/>
      <c r="AH86" s="1205"/>
      <c r="AI86" s="1205"/>
      <c r="AJ86" s="1206"/>
      <c r="AK86" s="1204"/>
      <c r="AL86" s="1205"/>
      <c r="AM86" s="1205"/>
      <c r="AN86" s="1209"/>
    </row>
    <row r="87" spans="1:40" s="14" customFormat="1" ht="15.75" customHeight="1">
      <c r="A87" s="1196"/>
      <c r="B87" s="1197"/>
      <c r="C87" s="1204"/>
      <c r="D87" s="1205"/>
      <c r="E87" s="1205"/>
      <c r="F87" s="1205"/>
      <c r="G87" s="1205"/>
      <c r="H87" s="1205"/>
      <c r="I87" s="1205"/>
      <c r="J87" s="1205"/>
      <c r="K87" s="1206"/>
      <c r="L87" s="1204"/>
      <c r="M87" s="1205"/>
      <c r="N87" s="1205"/>
      <c r="O87" s="1205"/>
      <c r="P87" s="1206"/>
      <c r="Q87" s="1204"/>
      <c r="R87" s="1205"/>
      <c r="S87" s="1205"/>
      <c r="T87" s="1207"/>
      <c r="U87" s="1208"/>
      <c r="V87" s="1205"/>
      <c r="W87" s="1205"/>
      <c r="X87" s="1205"/>
      <c r="Y87" s="1205"/>
      <c r="Z87" s="1205"/>
      <c r="AA87" s="1205"/>
      <c r="AB87" s="1205"/>
      <c r="AC87" s="1205"/>
      <c r="AD87" s="1205"/>
      <c r="AE87" s="1206"/>
      <c r="AF87" s="1204"/>
      <c r="AG87" s="1205"/>
      <c r="AH87" s="1205"/>
      <c r="AI87" s="1205"/>
      <c r="AJ87" s="1206"/>
      <c r="AK87" s="1204"/>
      <c r="AL87" s="1205"/>
      <c r="AM87" s="1205"/>
      <c r="AN87" s="1209"/>
    </row>
    <row r="88" spans="1:40" s="14" customFormat="1" ht="15.75" customHeight="1">
      <c r="A88" s="1196"/>
      <c r="B88" s="1197"/>
      <c r="C88" s="1204"/>
      <c r="D88" s="1205"/>
      <c r="E88" s="1205"/>
      <c r="F88" s="1205"/>
      <c r="G88" s="1205"/>
      <c r="H88" s="1205"/>
      <c r="I88" s="1205"/>
      <c r="J88" s="1205"/>
      <c r="K88" s="1206"/>
      <c r="L88" s="1204"/>
      <c r="M88" s="1205"/>
      <c r="N88" s="1205"/>
      <c r="O88" s="1205"/>
      <c r="P88" s="1206"/>
      <c r="Q88" s="1204"/>
      <c r="R88" s="1205"/>
      <c r="S88" s="1205"/>
      <c r="T88" s="1207"/>
      <c r="U88" s="1208"/>
      <c r="V88" s="1205"/>
      <c r="W88" s="1205"/>
      <c r="X88" s="1205"/>
      <c r="Y88" s="1205"/>
      <c r="Z88" s="1205"/>
      <c r="AA88" s="1205"/>
      <c r="AB88" s="1205"/>
      <c r="AC88" s="1205"/>
      <c r="AD88" s="1205"/>
      <c r="AE88" s="1206"/>
      <c r="AF88" s="1204"/>
      <c r="AG88" s="1205"/>
      <c r="AH88" s="1205"/>
      <c r="AI88" s="1205"/>
      <c r="AJ88" s="1206"/>
      <c r="AK88" s="1204"/>
      <c r="AL88" s="1205"/>
      <c r="AM88" s="1205"/>
      <c r="AN88" s="1209"/>
    </row>
    <row r="89" spans="1:40" s="14" customFormat="1" ht="15.75" customHeight="1">
      <c r="A89" s="1196"/>
      <c r="B89" s="1197"/>
      <c r="C89" s="1204"/>
      <c r="D89" s="1205"/>
      <c r="E89" s="1205"/>
      <c r="F89" s="1205"/>
      <c r="G89" s="1205"/>
      <c r="H89" s="1205"/>
      <c r="I89" s="1205"/>
      <c r="J89" s="1205"/>
      <c r="K89" s="1206"/>
      <c r="L89" s="1204"/>
      <c r="M89" s="1205"/>
      <c r="N89" s="1205"/>
      <c r="O89" s="1205"/>
      <c r="P89" s="1206"/>
      <c r="Q89" s="1204"/>
      <c r="R89" s="1205"/>
      <c r="S89" s="1205"/>
      <c r="T89" s="1207"/>
      <c r="U89" s="1208"/>
      <c r="V89" s="1205"/>
      <c r="W89" s="1205"/>
      <c r="X89" s="1205"/>
      <c r="Y89" s="1205"/>
      <c r="Z89" s="1205"/>
      <c r="AA89" s="1205"/>
      <c r="AB89" s="1205"/>
      <c r="AC89" s="1205"/>
      <c r="AD89" s="1205"/>
      <c r="AE89" s="1206"/>
      <c r="AF89" s="1204"/>
      <c r="AG89" s="1205"/>
      <c r="AH89" s="1205"/>
      <c r="AI89" s="1205"/>
      <c r="AJ89" s="1206"/>
      <c r="AK89" s="1204"/>
      <c r="AL89" s="1205"/>
      <c r="AM89" s="1205"/>
      <c r="AN89" s="1209"/>
    </row>
    <row r="90" spans="1:40" s="14" customFormat="1" ht="15.75" customHeight="1">
      <c r="A90" s="1196"/>
      <c r="B90" s="1197"/>
      <c r="C90" s="1204"/>
      <c r="D90" s="1205"/>
      <c r="E90" s="1205"/>
      <c r="F90" s="1205"/>
      <c r="G90" s="1205"/>
      <c r="H90" s="1205"/>
      <c r="I90" s="1205"/>
      <c r="J90" s="1205"/>
      <c r="K90" s="1206"/>
      <c r="L90" s="1204"/>
      <c r="M90" s="1205"/>
      <c r="N90" s="1205"/>
      <c r="O90" s="1205"/>
      <c r="P90" s="1206"/>
      <c r="Q90" s="1204"/>
      <c r="R90" s="1205"/>
      <c r="S90" s="1205"/>
      <c r="T90" s="1207"/>
      <c r="U90" s="1208"/>
      <c r="V90" s="1205"/>
      <c r="W90" s="1205"/>
      <c r="X90" s="1205"/>
      <c r="Y90" s="1205"/>
      <c r="Z90" s="1205"/>
      <c r="AA90" s="1205"/>
      <c r="AB90" s="1205"/>
      <c r="AC90" s="1205"/>
      <c r="AD90" s="1205"/>
      <c r="AE90" s="1206"/>
      <c r="AF90" s="1204"/>
      <c r="AG90" s="1205"/>
      <c r="AH90" s="1205"/>
      <c r="AI90" s="1205"/>
      <c r="AJ90" s="1206"/>
      <c r="AK90" s="1204"/>
      <c r="AL90" s="1205"/>
      <c r="AM90" s="1205"/>
      <c r="AN90" s="1209"/>
    </row>
    <row r="91" spans="1:40" s="14" customFormat="1" ht="15.75" customHeight="1">
      <c r="A91" s="1196"/>
      <c r="B91" s="1197"/>
      <c r="C91" s="1204"/>
      <c r="D91" s="1205"/>
      <c r="E91" s="1205"/>
      <c r="F91" s="1205"/>
      <c r="G91" s="1205"/>
      <c r="H91" s="1205"/>
      <c r="I91" s="1205"/>
      <c r="J91" s="1205"/>
      <c r="K91" s="1206"/>
      <c r="L91" s="1204"/>
      <c r="M91" s="1205"/>
      <c r="N91" s="1205"/>
      <c r="O91" s="1205"/>
      <c r="P91" s="1206"/>
      <c r="Q91" s="1204"/>
      <c r="R91" s="1205"/>
      <c r="S91" s="1205"/>
      <c r="T91" s="1207"/>
      <c r="U91" s="1208"/>
      <c r="V91" s="1205"/>
      <c r="W91" s="1205"/>
      <c r="X91" s="1205"/>
      <c r="Y91" s="1205"/>
      <c r="Z91" s="1205"/>
      <c r="AA91" s="1205"/>
      <c r="AB91" s="1205"/>
      <c r="AC91" s="1205"/>
      <c r="AD91" s="1205"/>
      <c r="AE91" s="1206"/>
      <c r="AF91" s="1204"/>
      <c r="AG91" s="1205"/>
      <c r="AH91" s="1205"/>
      <c r="AI91" s="1205"/>
      <c r="AJ91" s="1206"/>
      <c r="AK91" s="1204"/>
      <c r="AL91" s="1205"/>
      <c r="AM91" s="1205"/>
      <c r="AN91" s="1209"/>
    </row>
    <row r="92" spans="1:40" s="14" customFormat="1" ht="15.75" customHeight="1">
      <c r="A92" s="1196"/>
      <c r="B92" s="1197"/>
      <c r="C92" s="1204"/>
      <c r="D92" s="1205"/>
      <c r="E92" s="1205"/>
      <c r="F92" s="1205"/>
      <c r="G92" s="1205"/>
      <c r="H92" s="1205"/>
      <c r="I92" s="1205"/>
      <c r="J92" s="1205"/>
      <c r="K92" s="1206"/>
      <c r="L92" s="1204"/>
      <c r="M92" s="1205"/>
      <c r="N92" s="1205"/>
      <c r="O92" s="1205"/>
      <c r="P92" s="1206"/>
      <c r="Q92" s="1204"/>
      <c r="R92" s="1205"/>
      <c r="S92" s="1205"/>
      <c r="T92" s="1207"/>
      <c r="U92" s="1208"/>
      <c r="V92" s="1205"/>
      <c r="W92" s="1205"/>
      <c r="X92" s="1205"/>
      <c r="Y92" s="1205"/>
      <c r="Z92" s="1205"/>
      <c r="AA92" s="1205"/>
      <c r="AB92" s="1205"/>
      <c r="AC92" s="1205"/>
      <c r="AD92" s="1205"/>
      <c r="AE92" s="1206"/>
      <c r="AF92" s="1204"/>
      <c r="AG92" s="1205"/>
      <c r="AH92" s="1205"/>
      <c r="AI92" s="1205"/>
      <c r="AJ92" s="1206"/>
      <c r="AK92" s="1204"/>
      <c r="AL92" s="1205"/>
      <c r="AM92" s="1205"/>
      <c r="AN92" s="1209"/>
    </row>
    <row r="93" spans="1:40" s="14" customFormat="1" ht="15.75" customHeight="1">
      <c r="A93" s="1196"/>
      <c r="B93" s="1197"/>
      <c r="C93" s="1204"/>
      <c r="D93" s="1205"/>
      <c r="E93" s="1205"/>
      <c r="F93" s="1205"/>
      <c r="G93" s="1205"/>
      <c r="H93" s="1205"/>
      <c r="I93" s="1205"/>
      <c r="J93" s="1205"/>
      <c r="K93" s="1206"/>
      <c r="L93" s="1204"/>
      <c r="M93" s="1205"/>
      <c r="N93" s="1205"/>
      <c r="O93" s="1205"/>
      <c r="P93" s="1206"/>
      <c r="Q93" s="1204"/>
      <c r="R93" s="1205"/>
      <c r="S93" s="1205"/>
      <c r="T93" s="1207"/>
      <c r="U93" s="1208"/>
      <c r="V93" s="1205"/>
      <c r="W93" s="1205"/>
      <c r="X93" s="1205"/>
      <c r="Y93" s="1205"/>
      <c r="Z93" s="1205"/>
      <c r="AA93" s="1205"/>
      <c r="AB93" s="1205"/>
      <c r="AC93" s="1205"/>
      <c r="AD93" s="1205"/>
      <c r="AE93" s="1206"/>
      <c r="AF93" s="1204"/>
      <c r="AG93" s="1205"/>
      <c r="AH93" s="1205"/>
      <c r="AI93" s="1205"/>
      <c r="AJ93" s="1206"/>
      <c r="AK93" s="1204"/>
      <c r="AL93" s="1205"/>
      <c r="AM93" s="1205"/>
      <c r="AN93" s="1209"/>
    </row>
    <row r="94" spans="1:40" s="14" customFormat="1" ht="15.75" customHeight="1">
      <c r="A94" s="1196"/>
      <c r="B94" s="1197"/>
      <c r="C94" s="1204"/>
      <c r="D94" s="1205"/>
      <c r="E94" s="1205"/>
      <c r="F94" s="1205"/>
      <c r="G94" s="1205"/>
      <c r="H94" s="1205"/>
      <c r="I94" s="1205"/>
      <c r="J94" s="1205"/>
      <c r="K94" s="1206"/>
      <c r="L94" s="1204"/>
      <c r="M94" s="1205"/>
      <c r="N94" s="1205"/>
      <c r="O94" s="1205"/>
      <c r="P94" s="1206"/>
      <c r="Q94" s="1204"/>
      <c r="R94" s="1205"/>
      <c r="S94" s="1205"/>
      <c r="T94" s="1207"/>
      <c r="U94" s="1208"/>
      <c r="V94" s="1205"/>
      <c r="W94" s="1205"/>
      <c r="X94" s="1205"/>
      <c r="Y94" s="1205"/>
      <c r="Z94" s="1205"/>
      <c r="AA94" s="1205"/>
      <c r="AB94" s="1205"/>
      <c r="AC94" s="1205"/>
      <c r="AD94" s="1205"/>
      <c r="AE94" s="1206"/>
      <c r="AF94" s="1204"/>
      <c r="AG94" s="1205"/>
      <c r="AH94" s="1205"/>
      <c r="AI94" s="1205"/>
      <c r="AJ94" s="1206"/>
      <c r="AK94" s="1204"/>
      <c r="AL94" s="1205"/>
      <c r="AM94" s="1205"/>
      <c r="AN94" s="1209"/>
    </row>
    <row r="95" spans="1:40" s="14" customFormat="1" ht="15.75" customHeight="1">
      <c r="A95" s="1196"/>
      <c r="B95" s="1197"/>
      <c r="C95" s="1204"/>
      <c r="D95" s="1205"/>
      <c r="E95" s="1205"/>
      <c r="F95" s="1205"/>
      <c r="G95" s="1205"/>
      <c r="H95" s="1205"/>
      <c r="I95" s="1205"/>
      <c r="J95" s="1205"/>
      <c r="K95" s="1206"/>
      <c r="L95" s="1204"/>
      <c r="M95" s="1205"/>
      <c r="N95" s="1205"/>
      <c r="O95" s="1205"/>
      <c r="P95" s="1206"/>
      <c r="Q95" s="1204"/>
      <c r="R95" s="1205"/>
      <c r="S95" s="1205"/>
      <c r="T95" s="1207"/>
      <c r="U95" s="1208"/>
      <c r="V95" s="1205"/>
      <c r="W95" s="1205"/>
      <c r="X95" s="1205"/>
      <c r="Y95" s="1205"/>
      <c r="Z95" s="1205"/>
      <c r="AA95" s="1205"/>
      <c r="AB95" s="1205"/>
      <c r="AC95" s="1205"/>
      <c r="AD95" s="1205"/>
      <c r="AE95" s="1206"/>
      <c r="AF95" s="1204"/>
      <c r="AG95" s="1205"/>
      <c r="AH95" s="1205"/>
      <c r="AI95" s="1205"/>
      <c r="AJ95" s="1206"/>
      <c r="AK95" s="1204"/>
      <c r="AL95" s="1205"/>
      <c r="AM95" s="1205"/>
      <c r="AN95" s="1209"/>
    </row>
    <row r="96" spans="1:40" s="14" customFormat="1" ht="15.75" customHeight="1">
      <c r="A96" s="1196"/>
      <c r="B96" s="1197"/>
      <c r="C96" s="1204"/>
      <c r="D96" s="1205"/>
      <c r="E96" s="1205"/>
      <c r="F96" s="1205"/>
      <c r="G96" s="1205"/>
      <c r="H96" s="1205"/>
      <c r="I96" s="1205"/>
      <c r="J96" s="1205"/>
      <c r="K96" s="1206"/>
      <c r="L96" s="1204"/>
      <c r="M96" s="1205"/>
      <c r="N96" s="1205"/>
      <c r="O96" s="1205"/>
      <c r="P96" s="1206"/>
      <c r="Q96" s="1204"/>
      <c r="R96" s="1205"/>
      <c r="S96" s="1205"/>
      <c r="T96" s="1207"/>
      <c r="U96" s="1208"/>
      <c r="V96" s="1205"/>
      <c r="W96" s="1205"/>
      <c r="X96" s="1205"/>
      <c r="Y96" s="1205"/>
      <c r="Z96" s="1205"/>
      <c r="AA96" s="1205"/>
      <c r="AB96" s="1205"/>
      <c r="AC96" s="1205"/>
      <c r="AD96" s="1205"/>
      <c r="AE96" s="1206"/>
      <c r="AF96" s="1204"/>
      <c r="AG96" s="1205"/>
      <c r="AH96" s="1205"/>
      <c r="AI96" s="1205"/>
      <c r="AJ96" s="1206"/>
      <c r="AK96" s="1204"/>
      <c r="AL96" s="1205"/>
      <c r="AM96" s="1205"/>
      <c r="AN96" s="1209"/>
    </row>
    <row r="97" spans="1:40" s="14" customFormat="1" ht="15.75" customHeight="1">
      <c r="A97" s="1196"/>
      <c r="B97" s="1197"/>
      <c r="C97" s="1204"/>
      <c r="D97" s="1205"/>
      <c r="E97" s="1205"/>
      <c r="F97" s="1205"/>
      <c r="G97" s="1205"/>
      <c r="H97" s="1205"/>
      <c r="I97" s="1205"/>
      <c r="J97" s="1205"/>
      <c r="K97" s="1206"/>
      <c r="L97" s="1204"/>
      <c r="M97" s="1205"/>
      <c r="N97" s="1205"/>
      <c r="O97" s="1205"/>
      <c r="P97" s="1206"/>
      <c r="Q97" s="1204"/>
      <c r="R97" s="1205"/>
      <c r="S97" s="1205"/>
      <c r="T97" s="1207"/>
      <c r="U97" s="1208"/>
      <c r="V97" s="1205"/>
      <c r="W97" s="1205"/>
      <c r="X97" s="1205"/>
      <c r="Y97" s="1205"/>
      <c r="Z97" s="1205"/>
      <c r="AA97" s="1205"/>
      <c r="AB97" s="1205"/>
      <c r="AC97" s="1205"/>
      <c r="AD97" s="1205"/>
      <c r="AE97" s="1206"/>
      <c r="AF97" s="1204"/>
      <c r="AG97" s="1205"/>
      <c r="AH97" s="1205"/>
      <c r="AI97" s="1205"/>
      <c r="AJ97" s="1206"/>
      <c r="AK97" s="1204"/>
      <c r="AL97" s="1205"/>
      <c r="AM97" s="1205"/>
      <c r="AN97" s="1209"/>
    </row>
    <row r="98" spans="1:40" s="14" customFormat="1" ht="15.75" customHeight="1">
      <c r="A98" s="1196"/>
      <c r="B98" s="1197"/>
      <c r="C98" s="1204"/>
      <c r="D98" s="1205"/>
      <c r="E98" s="1205"/>
      <c r="F98" s="1205"/>
      <c r="G98" s="1205"/>
      <c r="H98" s="1205"/>
      <c r="I98" s="1205"/>
      <c r="J98" s="1205"/>
      <c r="K98" s="1206"/>
      <c r="L98" s="1204"/>
      <c r="M98" s="1205"/>
      <c r="N98" s="1205"/>
      <c r="O98" s="1205"/>
      <c r="P98" s="1206"/>
      <c r="Q98" s="1204"/>
      <c r="R98" s="1205"/>
      <c r="S98" s="1205"/>
      <c r="T98" s="1207"/>
      <c r="U98" s="1208"/>
      <c r="V98" s="1205"/>
      <c r="W98" s="1205"/>
      <c r="X98" s="1205"/>
      <c r="Y98" s="1205"/>
      <c r="Z98" s="1205"/>
      <c r="AA98" s="1205"/>
      <c r="AB98" s="1205"/>
      <c r="AC98" s="1205"/>
      <c r="AD98" s="1205"/>
      <c r="AE98" s="1206"/>
      <c r="AF98" s="1204"/>
      <c r="AG98" s="1205"/>
      <c r="AH98" s="1205"/>
      <c r="AI98" s="1205"/>
      <c r="AJ98" s="1206"/>
      <c r="AK98" s="1204"/>
      <c r="AL98" s="1205"/>
      <c r="AM98" s="1205"/>
      <c r="AN98" s="1209"/>
    </row>
    <row r="99" spans="1:40" s="14" customFormat="1" ht="15.75" customHeight="1">
      <c r="A99" s="1196"/>
      <c r="B99" s="1197"/>
      <c r="C99" s="1204"/>
      <c r="D99" s="1205"/>
      <c r="E99" s="1205"/>
      <c r="F99" s="1205"/>
      <c r="G99" s="1205"/>
      <c r="H99" s="1205"/>
      <c r="I99" s="1205"/>
      <c r="J99" s="1205"/>
      <c r="K99" s="1206"/>
      <c r="L99" s="1204"/>
      <c r="M99" s="1205"/>
      <c r="N99" s="1205"/>
      <c r="O99" s="1205"/>
      <c r="P99" s="1206"/>
      <c r="Q99" s="1204"/>
      <c r="R99" s="1205"/>
      <c r="S99" s="1205"/>
      <c r="T99" s="1207"/>
      <c r="U99" s="1208"/>
      <c r="V99" s="1205"/>
      <c r="W99" s="1205"/>
      <c r="X99" s="1205"/>
      <c r="Y99" s="1205"/>
      <c r="Z99" s="1205"/>
      <c r="AA99" s="1205"/>
      <c r="AB99" s="1205"/>
      <c r="AC99" s="1205"/>
      <c r="AD99" s="1205"/>
      <c r="AE99" s="1206"/>
      <c r="AF99" s="1204"/>
      <c r="AG99" s="1205"/>
      <c r="AH99" s="1205"/>
      <c r="AI99" s="1205"/>
      <c r="AJ99" s="1206"/>
      <c r="AK99" s="1204"/>
      <c r="AL99" s="1205"/>
      <c r="AM99" s="1205"/>
      <c r="AN99" s="1209"/>
    </row>
    <row r="100" spans="1:40" s="14" customFormat="1" ht="15.75" customHeight="1">
      <c r="A100" s="1196"/>
      <c r="B100" s="1197"/>
      <c r="C100" s="1204"/>
      <c r="D100" s="1205"/>
      <c r="E100" s="1205"/>
      <c r="F100" s="1205"/>
      <c r="G100" s="1205"/>
      <c r="H100" s="1205"/>
      <c r="I100" s="1205"/>
      <c r="J100" s="1205"/>
      <c r="K100" s="1206"/>
      <c r="L100" s="1204"/>
      <c r="M100" s="1205"/>
      <c r="N100" s="1205"/>
      <c r="O100" s="1205"/>
      <c r="P100" s="1206"/>
      <c r="Q100" s="1204"/>
      <c r="R100" s="1205"/>
      <c r="S100" s="1205"/>
      <c r="T100" s="1207"/>
      <c r="U100" s="1208"/>
      <c r="V100" s="1205"/>
      <c r="W100" s="1205"/>
      <c r="X100" s="1205"/>
      <c r="Y100" s="1205"/>
      <c r="Z100" s="1205"/>
      <c r="AA100" s="1205"/>
      <c r="AB100" s="1205"/>
      <c r="AC100" s="1205"/>
      <c r="AD100" s="1205"/>
      <c r="AE100" s="1206"/>
      <c r="AF100" s="1204"/>
      <c r="AG100" s="1205"/>
      <c r="AH100" s="1205"/>
      <c r="AI100" s="1205"/>
      <c r="AJ100" s="1206"/>
      <c r="AK100" s="1204"/>
      <c r="AL100" s="1205"/>
      <c r="AM100" s="1205"/>
      <c r="AN100" s="1209"/>
    </row>
    <row r="101" spans="1:40" s="14" customFormat="1" ht="15.75" customHeight="1">
      <c r="A101" s="1196"/>
      <c r="B101" s="1197"/>
      <c r="C101" s="1204"/>
      <c r="D101" s="1205"/>
      <c r="E101" s="1205"/>
      <c r="F101" s="1205"/>
      <c r="G101" s="1205"/>
      <c r="H101" s="1205"/>
      <c r="I101" s="1205"/>
      <c r="J101" s="1205"/>
      <c r="K101" s="1206"/>
      <c r="L101" s="1204"/>
      <c r="M101" s="1205"/>
      <c r="N101" s="1205"/>
      <c r="O101" s="1205"/>
      <c r="P101" s="1206"/>
      <c r="Q101" s="1204"/>
      <c r="R101" s="1205"/>
      <c r="S101" s="1205"/>
      <c r="T101" s="1207"/>
      <c r="U101" s="1208"/>
      <c r="V101" s="1205"/>
      <c r="W101" s="1205"/>
      <c r="X101" s="1205"/>
      <c r="Y101" s="1205"/>
      <c r="Z101" s="1205"/>
      <c r="AA101" s="1205"/>
      <c r="AB101" s="1205"/>
      <c r="AC101" s="1205"/>
      <c r="AD101" s="1205"/>
      <c r="AE101" s="1206"/>
      <c r="AF101" s="1204"/>
      <c r="AG101" s="1205"/>
      <c r="AH101" s="1205"/>
      <c r="AI101" s="1205"/>
      <c r="AJ101" s="1206"/>
      <c r="AK101" s="1204"/>
      <c r="AL101" s="1205"/>
      <c r="AM101" s="1205"/>
      <c r="AN101" s="1209"/>
    </row>
    <row r="102" spans="1:40" s="14" customFormat="1" ht="15.75" customHeight="1">
      <c r="A102" s="1196"/>
      <c r="B102" s="1197"/>
      <c r="C102" s="1204"/>
      <c r="D102" s="1205"/>
      <c r="E102" s="1205"/>
      <c r="F102" s="1205"/>
      <c r="G102" s="1205"/>
      <c r="H102" s="1205"/>
      <c r="I102" s="1205"/>
      <c r="J102" s="1205"/>
      <c r="K102" s="1206"/>
      <c r="L102" s="1204"/>
      <c r="M102" s="1205"/>
      <c r="N102" s="1205"/>
      <c r="O102" s="1205"/>
      <c r="P102" s="1206"/>
      <c r="Q102" s="1204"/>
      <c r="R102" s="1205"/>
      <c r="S102" s="1205"/>
      <c r="T102" s="1207"/>
      <c r="U102" s="1208"/>
      <c r="V102" s="1205"/>
      <c r="W102" s="1205"/>
      <c r="X102" s="1205"/>
      <c r="Y102" s="1205"/>
      <c r="Z102" s="1205"/>
      <c r="AA102" s="1205"/>
      <c r="AB102" s="1205"/>
      <c r="AC102" s="1205"/>
      <c r="AD102" s="1205"/>
      <c r="AE102" s="1206"/>
      <c r="AF102" s="1204"/>
      <c r="AG102" s="1205"/>
      <c r="AH102" s="1205"/>
      <c r="AI102" s="1205"/>
      <c r="AJ102" s="1206"/>
      <c r="AK102" s="1204"/>
      <c r="AL102" s="1205"/>
      <c r="AM102" s="1205"/>
      <c r="AN102" s="1209"/>
    </row>
    <row r="103" spans="1:40" s="14" customFormat="1" ht="15.75" customHeight="1">
      <c r="A103" s="1196"/>
      <c r="B103" s="1197"/>
      <c r="C103" s="1204"/>
      <c r="D103" s="1205"/>
      <c r="E103" s="1205"/>
      <c r="F103" s="1205"/>
      <c r="G103" s="1205"/>
      <c r="H103" s="1205"/>
      <c r="I103" s="1205"/>
      <c r="J103" s="1205"/>
      <c r="K103" s="1206"/>
      <c r="L103" s="1204"/>
      <c r="M103" s="1205"/>
      <c r="N103" s="1205"/>
      <c r="O103" s="1205"/>
      <c r="P103" s="1206"/>
      <c r="Q103" s="1204"/>
      <c r="R103" s="1205"/>
      <c r="S103" s="1205"/>
      <c r="T103" s="1207"/>
      <c r="U103" s="1208"/>
      <c r="V103" s="1205"/>
      <c r="W103" s="1205"/>
      <c r="X103" s="1205"/>
      <c r="Y103" s="1205"/>
      <c r="Z103" s="1205"/>
      <c r="AA103" s="1205"/>
      <c r="AB103" s="1205"/>
      <c r="AC103" s="1205"/>
      <c r="AD103" s="1205"/>
      <c r="AE103" s="1206"/>
      <c r="AF103" s="1204"/>
      <c r="AG103" s="1205"/>
      <c r="AH103" s="1205"/>
      <c r="AI103" s="1205"/>
      <c r="AJ103" s="1206"/>
      <c r="AK103" s="1204"/>
      <c r="AL103" s="1205"/>
      <c r="AM103" s="1205"/>
      <c r="AN103" s="1209"/>
    </row>
    <row r="104" spans="1:41" s="14" customFormat="1" ht="15.75" customHeight="1">
      <c r="A104" s="1196"/>
      <c r="B104" s="1197"/>
      <c r="C104" s="1204"/>
      <c r="D104" s="1205"/>
      <c r="E104" s="1205"/>
      <c r="F104" s="1205"/>
      <c r="G104" s="1205"/>
      <c r="H104" s="1205"/>
      <c r="I104" s="1205"/>
      <c r="J104" s="1205"/>
      <c r="K104" s="1206"/>
      <c r="L104" s="1204"/>
      <c r="M104" s="1205"/>
      <c r="N104" s="1205"/>
      <c r="O104" s="1205"/>
      <c r="P104" s="1206"/>
      <c r="Q104" s="1204"/>
      <c r="R104" s="1205"/>
      <c r="S104" s="1205"/>
      <c r="T104" s="1207"/>
      <c r="U104" s="1208"/>
      <c r="V104" s="1205"/>
      <c r="W104" s="1205"/>
      <c r="X104" s="1205"/>
      <c r="Y104" s="1205"/>
      <c r="Z104" s="1205"/>
      <c r="AA104" s="1205"/>
      <c r="AB104" s="1205"/>
      <c r="AC104" s="1205"/>
      <c r="AD104" s="1205"/>
      <c r="AE104" s="1206"/>
      <c r="AF104" s="1204"/>
      <c r="AG104" s="1205"/>
      <c r="AH104" s="1205"/>
      <c r="AI104" s="1205"/>
      <c r="AJ104" s="1206"/>
      <c r="AK104" s="1204"/>
      <c r="AL104" s="1205"/>
      <c r="AM104" s="1205"/>
      <c r="AN104" s="1209"/>
      <c r="AO104" s="14">
        <f t="shared" si="15"/>
        <v>0</v>
      </c>
    </row>
    <row r="105" spans="1:41" s="14" customFormat="1" ht="15.75" customHeight="1">
      <c r="A105" s="1196"/>
      <c r="B105" s="1197"/>
      <c r="C105" s="1204"/>
      <c r="D105" s="1205"/>
      <c r="E105" s="1205"/>
      <c r="F105" s="1205"/>
      <c r="G105" s="1205"/>
      <c r="H105" s="1205"/>
      <c r="I105" s="1205"/>
      <c r="J105" s="1205"/>
      <c r="K105" s="1206"/>
      <c r="L105" s="1204"/>
      <c r="M105" s="1205"/>
      <c r="N105" s="1205"/>
      <c r="O105" s="1205"/>
      <c r="P105" s="1206"/>
      <c r="Q105" s="1204"/>
      <c r="R105" s="1205"/>
      <c r="S105" s="1205"/>
      <c r="T105" s="1207"/>
      <c r="U105" s="1208"/>
      <c r="V105" s="1205"/>
      <c r="W105" s="1205"/>
      <c r="X105" s="1205"/>
      <c r="Y105" s="1205"/>
      <c r="Z105" s="1205"/>
      <c r="AA105" s="1205"/>
      <c r="AB105" s="1205"/>
      <c r="AC105" s="1205"/>
      <c r="AD105" s="1205"/>
      <c r="AE105" s="1206"/>
      <c r="AF105" s="1204"/>
      <c r="AG105" s="1205"/>
      <c r="AH105" s="1205"/>
      <c r="AI105" s="1205"/>
      <c r="AJ105" s="1206"/>
      <c r="AK105" s="1204"/>
      <c r="AL105" s="1205"/>
      <c r="AM105" s="1205"/>
      <c r="AN105" s="1209"/>
      <c r="AO105" s="14">
        <f t="shared" si="15"/>
        <v>0</v>
      </c>
    </row>
    <row r="106" spans="1:41" s="14" customFormat="1" ht="15.75" customHeight="1">
      <c r="A106" s="1196"/>
      <c r="B106" s="1197"/>
      <c r="C106" s="1204"/>
      <c r="D106" s="1205"/>
      <c r="E106" s="1205"/>
      <c r="F106" s="1205"/>
      <c r="G106" s="1205"/>
      <c r="H106" s="1205"/>
      <c r="I106" s="1205"/>
      <c r="J106" s="1205"/>
      <c r="K106" s="1206"/>
      <c r="L106" s="1204"/>
      <c r="M106" s="1205"/>
      <c r="N106" s="1205"/>
      <c r="O106" s="1205"/>
      <c r="P106" s="1206"/>
      <c r="Q106" s="1204"/>
      <c r="R106" s="1205"/>
      <c r="S106" s="1205"/>
      <c r="T106" s="1207"/>
      <c r="U106" s="1208"/>
      <c r="V106" s="1205"/>
      <c r="W106" s="1205"/>
      <c r="X106" s="1205"/>
      <c r="Y106" s="1205"/>
      <c r="Z106" s="1205"/>
      <c r="AA106" s="1205"/>
      <c r="AB106" s="1205"/>
      <c r="AC106" s="1205"/>
      <c r="AD106" s="1205"/>
      <c r="AE106" s="1206"/>
      <c r="AF106" s="1204"/>
      <c r="AG106" s="1205"/>
      <c r="AH106" s="1205"/>
      <c r="AI106" s="1205"/>
      <c r="AJ106" s="1206"/>
      <c r="AK106" s="1204"/>
      <c r="AL106" s="1205"/>
      <c r="AM106" s="1205"/>
      <c r="AN106" s="1209"/>
      <c r="AO106" s="14">
        <f t="shared" si="15"/>
        <v>0</v>
      </c>
    </row>
    <row r="107" spans="1:41" s="14" customFormat="1" ht="15.75" customHeight="1" thickBot="1">
      <c r="A107" s="1198"/>
      <c r="B107" s="1199"/>
      <c r="C107" s="1204"/>
      <c r="D107" s="1205"/>
      <c r="E107" s="1205"/>
      <c r="F107" s="1205"/>
      <c r="G107" s="1205"/>
      <c r="H107" s="1205"/>
      <c r="I107" s="1205"/>
      <c r="J107" s="1205"/>
      <c r="K107" s="1206"/>
      <c r="L107" s="1204"/>
      <c r="M107" s="1205"/>
      <c r="N107" s="1205"/>
      <c r="O107" s="1205"/>
      <c r="P107" s="1206"/>
      <c r="Q107" s="1204"/>
      <c r="R107" s="1205"/>
      <c r="S107" s="1205"/>
      <c r="T107" s="1207"/>
      <c r="U107" s="1208"/>
      <c r="V107" s="1205"/>
      <c r="W107" s="1205"/>
      <c r="X107" s="1205"/>
      <c r="Y107" s="1205"/>
      <c r="Z107" s="1205"/>
      <c r="AA107" s="1205"/>
      <c r="AB107" s="1205"/>
      <c r="AC107" s="1205"/>
      <c r="AD107" s="1205"/>
      <c r="AE107" s="1206"/>
      <c r="AF107" s="1204"/>
      <c r="AG107" s="1205"/>
      <c r="AH107" s="1205"/>
      <c r="AI107" s="1205"/>
      <c r="AJ107" s="1206"/>
      <c r="AK107" s="1204"/>
      <c r="AL107" s="1205"/>
      <c r="AM107" s="1205"/>
      <c r="AN107" s="1209"/>
      <c r="AO107" s="14">
        <f t="shared" si="15"/>
        <v>0</v>
      </c>
    </row>
    <row r="108" spans="1:40" s="14" customFormat="1" ht="14.25" thickBot="1" thickTop="1">
      <c r="A108" s="1210" t="str">
        <f>Sprachen!L170</f>
        <v>Gesamtbewertung durch die Organisation</v>
      </c>
      <c r="B108" s="1211"/>
      <c r="C108" s="1211"/>
      <c r="D108" s="1211"/>
      <c r="E108" s="1211"/>
      <c r="F108" s="1211"/>
      <c r="G108" s="1211"/>
      <c r="H108" s="1211"/>
      <c r="I108" s="1211"/>
      <c r="J108" s="1211"/>
      <c r="K108" s="1211"/>
      <c r="L108" s="1211"/>
      <c r="M108" s="1211"/>
      <c r="N108" s="1211"/>
      <c r="O108" s="1211"/>
      <c r="P108" s="1211"/>
      <c r="Q108" s="1211"/>
      <c r="R108" s="1211"/>
      <c r="S108" s="1211"/>
      <c r="T108" s="1211"/>
      <c r="U108" s="1211"/>
      <c r="V108" s="1211"/>
      <c r="W108" s="1211"/>
      <c r="X108" s="1211"/>
      <c r="Y108" s="1211"/>
      <c r="Z108" s="1211"/>
      <c r="AA108" s="1211"/>
      <c r="AB108" s="1211"/>
      <c r="AC108" s="1211"/>
      <c r="AD108" s="1211"/>
      <c r="AE108" s="1211"/>
      <c r="AF108" s="1211"/>
      <c r="AG108" s="1211"/>
      <c r="AH108" s="1211"/>
      <c r="AI108" s="1211"/>
      <c r="AJ108" s="1211"/>
      <c r="AK108" s="1211"/>
      <c r="AL108" s="1211"/>
      <c r="AM108" s="1211"/>
      <c r="AN108" s="1212"/>
    </row>
    <row r="109" spans="1:45" ht="87" customHeight="1" thickBot="1" thickTop="1">
      <c r="A109" s="1213" t="str">
        <f>Sprachen!L233</f>
        <v>Nachweiskategorie</v>
      </c>
      <c r="B109" s="1214"/>
      <c r="C109" s="1214"/>
      <c r="D109" s="1214"/>
      <c r="E109" s="1214"/>
      <c r="F109" s="1214"/>
      <c r="G109" s="1214"/>
      <c r="H109" s="1214"/>
      <c r="I109" s="1214"/>
      <c r="J109" s="1214"/>
      <c r="K109" s="1214"/>
      <c r="L109" s="1215"/>
      <c r="M109" s="1216" t="str">
        <f>Sprachen!L366</f>
        <v>Vorlage erforderlich</v>
      </c>
      <c r="N109" s="1216"/>
      <c r="O109" s="1217" t="str">
        <f>Sprachen!L43</f>
        <v>Anforderungen vollständig erfüllt</v>
      </c>
      <c r="P109" s="1217"/>
      <c r="Q109" s="1217" t="str">
        <f>Sprachen!L42</f>
        <v>Anforderungen nicht vollständig erfüllt</v>
      </c>
      <c r="R109" s="1217"/>
      <c r="S109" s="1216" t="str">
        <f>Sprachen!L268</f>
        <v>PPF-Verfahren zum Kunden abgeschlossen</v>
      </c>
      <c r="T109" s="1216"/>
      <c r="U109" s="1216"/>
      <c r="V109" s="1216" t="str">
        <f>Sprachen!L25</f>
        <v>Aktualisierte PPF-Dokumentation erforderlich</v>
      </c>
      <c r="W109" s="1216"/>
      <c r="X109" s="1216"/>
      <c r="Y109" s="1216" t="str">
        <f>Sprachen!L238</f>
        <v>Neues PPF-Verfahren erforderlich</v>
      </c>
      <c r="Z109" s="1216"/>
      <c r="AA109" s="1216"/>
      <c r="AB109" s="1218" t="str">
        <f>Sprachen!L302</f>
        <v>Risikobewertung</v>
      </c>
      <c r="AC109" s="1218"/>
      <c r="AD109" s="1218"/>
      <c r="AE109" s="1218"/>
      <c r="AF109" s="1218"/>
      <c r="AG109" s="1218"/>
      <c r="AH109" s="1218"/>
      <c r="AI109" s="1218"/>
      <c r="AJ109" s="1218"/>
      <c r="AK109" s="1218" t="str">
        <f>Sprachen!L361</f>
        <v>Version/ Datum</v>
      </c>
      <c r="AL109" s="1218"/>
      <c r="AM109" s="1218"/>
      <c r="AN109" s="1218"/>
      <c r="AO109" s="88" t="s">
        <v>965</v>
      </c>
      <c r="AP109" s="88" t="s">
        <v>966</v>
      </c>
      <c r="AQ109" s="88" t="s">
        <v>967</v>
      </c>
      <c r="AR109" s="88" t="s">
        <v>968</v>
      </c>
      <c r="AS109" s="94" t="s">
        <v>972</v>
      </c>
    </row>
    <row r="110" spans="1:50" ht="24.95" customHeight="1" thickBot="1">
      <c r="A110" s="1228" t="str">
        <f>Sprachen!L31</f>
        <v>PPF-Deckblatt / PPF-Bewertung / Selbstbeurteilung</v>
      </c>
      <c r="B110" s="1229"/>
      <c r="C110" s="1230"/>
      <c r="D110" s="1230"/>
      <c r="E110" s="1230"/>
      <c r="F110" s="1230"/>
      <c r="G110" s="1230"/>
      <c r="H110" s="1230"/>
      <c r="I110" s="1230"/>
      <c r="J110" s="1230"/>
      <c r="K110" s="1230"/>
      <c r="L110" s="1230"/>
      <c r="M110" s="1226" t="str">
        <f>IF(AO110="J",Sprachen!$L$4,"")</f>
        <v>Ja</v>
      </c>
      <c r="N110" s="1226"/>
      <c r="O110" s="458" t="str">
        <f>IF(AP110="J","X","")</f>
        <v/>
      </c>
      <c r="P110" s="458"/>
      <c r="Q110" s="458"/>
      <c r="R110" s="458"/>
      <c r="S110" s="1219"/>
      <c r="T110" s="1219"/>
      <c r="U110" s="1219"/>
      <c r="V110" s="1219"/>
      <c r="W110" s="1219"/>
      <c r="X110" s="1219"/>
      <c r="Y110" s="1219"/>
      <c r="Z110" s="1219"/>
      <c r="AA110" s="1219"/>
      <c r="AB110" s="1220"/>
      <c r="AC110" s="1220"/>
      <c r="AD110" s="1220"/>
      <c r="AE110" s="1220"/>
      <c r="AF110" s="1220"/>
      <c r="AG110" s="1220"/>
      <c r="AH110" s="1220"/>
      <c r="AI110" s="1220"/>
      <c r="AJ110" s="1220"/>
      <c r="AK110" s="1221"/>
      <c r="AL110" s="1221"/>
      <c r="AM110" s="1221"/>
      <c r="AN110" s="1222"/>
      <c r="AO110" s="88" t="str">
        <f>_xlfn.IFERROR(VLOOKUP("J",AO15:AO16,1,FALSE),"N")</f>
        <v>J</v>
      </c>
      <c r="AP110" s="88" t="str">
        <f>IF(AU15="X","J","")</f>
        <v/>
      </c>
      <c r="AQ110" s="88" t="str">
        <f>IF(AV15="X","J","")</f>
        <v/>
      </c>
      <c r="AR110" s="88" t="b">
        <f>IF(AT15="X",TRUE,"")</f>
        <v>1</v>
      </c>
      <c r="AS110" s="88" t="str">
        <f>IF(AO110="J",IF(AP110="J","X",""),"X")</f>
        <v/>
      </c>
      <c r="AX110" s="46"/>
    </row>
    <row r="111" spans="1:45" ht="24.95" customHeight="1" thickBot="1">
      <c r="A111" s="1223" t="str">
        <f>Sprachen!L227</f>
        <v>Nachweise zum Produkt</v>
      </c>
      <c r="B111" s="1224"/>
      <c r="C111" s="1225"/>
      <c r="D111" s="1225"/>
      <c r="E111" s="1225"/>
      <c r="F111" s="1225"/>
      <c r="G111" s="1225"/>
      <c r="H111" s="1225"/>
      <c r="I111" s="1225"/>
      <c r="J111" s="1225"/>
      <c r="K111" s="1225"/>
      <c r="L111" s="1225"/>
      <c r="M111" s="1226" t="str">
        <f>IF(AO111="J",Sprachen!$L$4,"")</f>
        <v>Ja</v>
      </c>
      <c r="N111" s="1226"/>
      <c r="O111" s="1227" t="str">
        <f>IF(M111=Sprachen!$L$4,IF(AP111="J","X",""),"")</f>
        <v/>
      </c>
      <c r="P111" s="457"/>
      <c r="Q111" s="1227" t="str">
        <f>IF(AQ111=TRUE,"X","")</f>
        <v/>
      </c>
      <c r="R111" s="457"/>
      <c r="S111" s="1219"/>
      <c r="T111" s="1219"/>
      <c r="U111" s="1219"/>
      <c r="V111" s="1219"/>
      <c r="W111" s="1219"/>
      <c r="X111" s="1219"/>
      <c r="Y111" s="1219"/>
      <c r="Z111" s="1219"/>
      <c r="AA111" s="1219"/>
      <c r="AB111" s="1220"/>
      <c r="AC111" s="1220"/>
      <c r="AD111" s="1220"/>
      <c r="AE111" s="1220"/>
      <c r="AF111" s="1220"/>
      <c r="AG111" s="1220"/>
      <c r="AH111" s="1220"/>
      <c r="AI111" s="1220"/>
      <c r="AJ111" s="1220"/>
      <c r="AK111" s="1221"/>
      <c r="AL111" s="1221"/>
      <c r="AM111" s="1221"/>
      <c r="AN111" s="1222"/>
      <c r="AO111" s="88" t="str">
        <f>IF(OR(_xlfn.IFERROR(VLOOKUP("J",AO19:AO23,1,FALSE),"N")="J",_xlfn.IFERROR(VLOOKUP("J",AO29:AO41,1,FALSE),"N")="J")=TRUE,"J","N")</f>
        <v>J</v>
      </c>
      <c r="AP111" s="88" t="str">
        <f>IF(AND(AU19="X",AU29="X")=TRUE,"J","")</f>
        <v/>
      </c>
      <c r="AQ111" s="88" t="b">
        <f>OR(AV19="X",AV29="X")</f>
        <v>0</v>
      </c>
      <c r="AR111" s="88" t="b">
        <f>OR(AT19="X",AT29="X")</f>
        <v>1</v>
      </c>
      <c r="AS111" s="88" t="str">
        <f aca="true" t="shared" si="16" ref="AS111:AS114">IF(AO111="J",IF(AP111="J","X",""),"X")</f>
        <v/>
      </c>
    </row>
    <row r="112" spans="1:45" ht="24.95" customHeight="1" thickBot="1">
      <c r="A112" s="1223" t="str">
        <f>Sprachen!L225</f>
        <v>Nachweise zum Produktionsprozess</v>
      </c>
      <c r="B112" s="1224"/>
      <c r="C112" s="1225"/>
      <c r="D112" s="1225"/>
      <c r="E112" s="1225"/>
      <c r="F112" s="1225"/>
      <c r="G112" s="1225"/>
      <c r="H112" s="1225"/>
      <c r="I112" s="1225"/>
      <c r="J112" s="1225"/>
      <c r="K112" s="1225"/>
      <c r="L112" s="1225"/>
      <c r="M112" s="1226" t="str">
        <f>IF(AO112="J",Sprachen!$L$4,"")</f>
        <v/>
      </c>
      <c r="N112" s="1226"/>
      <c r="O112" s="1227" t="str">
        <f>IF(M112=Sprachen!$L$4,IF(AP112="J","X",""),"")</f>
        <v/>
      </c>
      <c r="P112" s="457"/>
      <c r="Q112" s="1227" t="str">
        <f>IF(AQ112=TRUE,"X","")</f>
        <v/>
      </c>
      <c r="R112" s="457"/>
      <c r="S112" s="1219"/>
      <c r="T112" s="1219"/>
      <c r="U112" s="1219"/>
      <c r="V112" s="1219"/>
      <c r="W112" s="1219"/>
      <c r="X112" s="1219"/>
      <c r="Y112" s="1219"/>
      <c r="Z112" s="1219"/>
      <c r="AA112" s="1219"/>
      <c r="AB112" s="1220"/>
      <c r="AC112" s="1220"/>
      <c r="AD112" s="1220"/>
      <c r="AE112" s="1220"/>
      <c r="AF112" s="1220"/>
      <c r="AG112" s="1220"/>
      <c r="AH112" s="1220"/>
      <c r="AI112" s="1220"/>
      <c r="AJ112" s="1220"/>
      <c r="AK112" s="1221"/>
      <c r="AL112" s="1221"/>
      <c r="AM112" s="1221"/>
      <c r="AN112" s="1222"/>
      <c r="AO112" s="88" t="str">
        <f>IF(OR(_xlfn.IFERROR(VLOOKUP("J",AO25:AO27,1,FALSE),"N")="J",_xlfn.IFERROR(VLOOKUP("J",AO43:AO48,1,FALSE),"N")="J")=TRUE,"J","N")</f>
        <v>N</v>
      </c>
      <c r="AP112" s="88" t="str">
        <f>IF(AND(AU25="X",AU43="X")=TRUE,"J","")</f>
        <v>J</v>
      </c>
      <c r="AQ112" s="88" t="b">
        <f>OR(AV25="X",AV43="X")</f>
        <v>0</v>
      </c>
      <c r="AR112" s="88" t="b">
        <f>OR(AT25="X",AT43="X")</f>
        <v>0</v>
      </c>
      <c r="AS112" s="88" t="str">
        <f t="shared" si="16"/>
        <v>X</v>
      </c>
    </row>
    <row r="113" spans="1:45" ht="24.95" customHeight="1" thickBot="1">
      <c r="A113" s="1223" t="str">
        <f>Sprachen!L151</f>
        <v>Generelle Nachweise</v>
      </c>
      <c r="B113" s="1224"/>
      <c r="C113" s="1225"/>
      <c r="D113" s="1225"/>
      <c r="E113" s="1225"/>
      <c r="F113" s="1225"/>
      <c r="G113" s="1225"/>
      <c r="H113" s="1225"/>
      <c r="I113" s="1225"/>
      <c r="J113" s="1225"/>
      <c r="K113" s="1225"/>
      <c r="L113" s="1225"/>
      <c r="M113" s="1226" t="str">
        <f>IF(AO113="J",Sprachen!$L$4,"")</f>
        <v>Ja</v>
      </c>
      <c r="N113" s="1226"/>
      <c r="O113" s="1227" t="str">
        <f>IF(M113=Sprachen!$L$4,IF(AP113="J","X",""),"")</f>
        <v/>
      </c>
      <c r="P113" s="457"/>
      <c r="Q113" s="1227" t="str">
        <f aca="true" t="shared" si="17" ref="Q113:Q114">IF(AQ113="J","X","")</f>
        <v/>
      </c>
      <c r="R113" s="457"/>
      <c r="S113" s="1219"/>
      <c r="T113" s="1219"/>
      <c r="U113" s="1219"/>
      <c r="V113" s="1219"/>
      <c r="W113" s="1219"/>
      <c r="X113" s="1219"/>
      <c r="Y113" s="1219"/>
      <c r="Z113" s="1219"/>
      <c r="AA113" s="1219"/>
      <c r="AB113" s="1220"/>
      <c r="AC113" s="1220"/>
      <c r="AD113" s="1220"/>
      <c r="AE113" s="1220"/>
      <c r="AF113" s="1220"/>
      <c r="AG113" s="1220"/>
      <c r="AH113" s="1220"/>
      <c r="AI113" s="1220"/>
      <c r="AJ113" s="1220"/>
      <c r="AK113" s="1231"/>
      <c r="AL113" s="1221"/>
      <c r="AM113" s="1221"/>
      <c r="AN113" s="1222"/>
      <c r="AO113" s="88" t="str">
        <f>_xlfn.IFERROR(VLOOKUP("J",AO50:AO58,1,FALSE),"N")</f>
        <v>J</v>
      </c>
      <c r="AP113" s="88" t="str">
        <f>IF(AU50="X","J","")</f>
        <v/>
      </c>
      <c r="AQ113" s="88" t="str">
        <f>IF(AV50="X","J","")</f>
        <v/>
      </c>
      <c r="AR113" s="88" t="b">
        <f>IF(AT50="X",TRUE,"")</f>
        <v>1</v>
      </c>
      <c r="AS113" s="88" t="str">
        <f t="shared" si="16"/>
        <v/>
      </c>
    </row>
    <row r="114" spans="1:45" ht="24.95" customHeight="1" thickBot="1">
      <c r="A114" s="1246" t="str">
        <f>Sprachen!L323</f>
        <v>Nachweise zur Software</v>
      </c>
      <c r="B114" s="1247"/>
      <c r="C114" s="1248"/>
      <c r="D114" s="1248"/>
      <c r="E114" s="1248"/>
      <c r="F114" s="1248"/>
      <c r="G114" s="1248"/>
      <c r="H114" s="1248"/>
      <c r="I114" s="1248"/>
      <c r="J114" s="1248"/>
      <c r="K114" s="1248"/>
      <c r="L114" s="1248"/>
      <c r="M114" s="1226" t="str">
        <f>IF(AO114="J",Sprachen!$L$4,"")</f>
        <v/>
      </c>
      <c r="N114" s="1226"/>
      <c r="O114" s="1227" t="str">
        <f>IF(M114=Sprachen!$L$4,IF(AP114="J","X",""),"")</f>
        <v/>
      </c>
      <c r="P114" s="457"/>
      <c r="Q114" s="1249" t="str">
        <f t="shared" si="17"/>
        <v/>
      </c>
      <c r="R114" s="1250"/>
      <c r="S114" s="1236"/>
      <c r="T114" s="1236"/>
      <c r="U114" s="1236"/>
      <c r="V114" s="1236"/>
      <c r="W114" s="1236"/>
      <c r="X114" s="1236"/>
      <c r="Y114" s="1236"/>
      <c r="Z114" s="1236"/>
      <c r="AA114" s="1236"/>
      <c r="AB114" s="1237"/>
      <c r="AC114" s="1237"/>
      <c r="AD114" s="1237"/>
      <c r="AE114" s="1237"/>
      <c r="AF114" s="1237"/>
      <c r="AG114" s="1237"/>
      <c r="AH114" s="1237"/>
      <c r="AI114" s="1237"/>
      <c r="AJ114" s="1237"/>
      <c r="AK114" s="1238"/>
      <c r="AL114" s="1238"/>
      <c r="AM114" s="1238"/>
      <c r="AN114" s="1239"/>
      <c r="AO114" s="88" t="str">
        <f>_xlfn.IFERROR(VLOOKUP("J",AO61:AO71,1,FALSE),"N")</f>
        <v>N</v>
      </c>
      <c r="AP114" s="88" t="str">
        <f>IF(AU61="X","J","")</f>
        <v>J</v>
      </c>
      <c r="AQ114" s="88" t="str">
        <f>IF(AV61="X","J","")</f>
        <v/>
      </c>
      <c r="AR114" s="88" t="str">
        <f>IF(AT61="X",TRUE,"")</f>
        <v/>
      </c>
      <c r="AS114" s="88" t="str">
        <f t="shared" si="16"/>
        <v>X</v>
      </c>
    </row>
    <row r="115" spans="1:40" ht="24.95" customHeight="1" thickBot="1" thickTop="1">
      <c r="A115" s="1240" t="str">
        <f>Sprachen!L181</f>
        <v>Kommentar Organisation</v>
      </c>
      <c r="B115" s="1241"/>
      <c r="C115" s="1241"/>
      <c r="D115" s="1241"/>
      <c r="E115" s="1241"/>
      <c r="F115" s="1241"/>
      <c r="G115" s="1241"/>
      <c r="H115" s="1241"/>
      <c r="I115" s="1241"/>
      <c r="J115" s="1241"/>
      <c r="K115" s="1241"/>
      <c r="L115" s="1241"/>
      <c r="M115" s="1241"/>
      <c r="N115" s="1241"/>
      <c r="O115" s="1241"/>
      <c r="P115" s="1241"/>
      <c r="Q115" s="1241"/>
      <c r="R115" s="1241"/>
      <c r="S115" s="1241"/>
      <c r="T115" s="1241"/>
      <c r="U115" s="1241"/>
      <c r="V115" s="1241"/>
      <c r="W115" s="1241"/>
      <c r="X115" s="1241"/>
      <c r="Y115" s="1241"/>
      <c r="Z115" s="1241"/>
      <c r="AA115" s="1241"/>
      <c r="AB115" s="1241"/>
      <c r="AC115" s="1241"/>
      <c r="AD115" s="1241"/>
      <c r="AE115" s="1241"/>
      <c r="AF115" s="1241"/>
      <c r="AG115" s="1241"/>
      <c r="AH115" s="1241"/>
      <c r="AI115" s="1241"/>
      <c r="AJ115" s="1241"/>
      <c r="AK115" s="1241"/>
      <c r="AL115" s="1241"/>
      <c r="AM115" s="1241"/>
      <c r="AN115" s="1242"/>
    </row>
    <row r="116" spans="1:40" ht="114.75" customHeight="1" thickBot="1" thickTop="1">
      <c r="A116" s="1243"/>
      <c r="B116" s="1244"/>
      <c r="C116" s="1244"/>
      <c r="D116" s="1244"/>
      <c r="E116" s="1244"/>
      <c r="F116" s="1244"/>
      <c r="G116" s="1244"/>
      <c r="H116" s="1244"/>
      <c r="I116" s="1244"/>
      <c r="J116" s="1244"/>
      <c r="K116" s="1244"/>
      <c r="L116" s="1244"/>
      <c r="M116" s="1244"/>
      <c r="N116" s="1244"/>
      <c r="O116" s="1244"/>
      <c r="P116" s="1244"/>
      <c r="Q116" s="1244"/>
      <c r="R116" s="1244"/>
      <c r="S116" s="1244"/>
      <c r="T116" s="1244"/>
      <c r="U116" s="1244"/>
      <c r="V116" s="1244"/>
      <c r="W116" s="1244"/>
      <c r="X116" s="1244"/>
      <c r="Y116" s="1244"/>
      <c r="Z116" s="1244"/>
      <c r="AA116" s="1244"/>
      <c r="AB116" s="1244"/>
      <c r="AC116" s="1244"/>
      <c r="AD116" s="1244"/>
      <c r="AE116" s="1244"/>
      <c r="AF116" s="1244"/>
      <c r="AG116" s="1244"/>
      <c r="AH116" s="1244"/>
      <c r="AI116" s="1244"/>
      <c r="AJ116" s="1244"/>
      <c r="AK116" s="1244"/>
      <c r="AL116" s="1244"/>
      <c r="AM116" s="1244"/>
      <c r="AN116" s="1245"/>
    </row>
    <row r="117" spans="1:40" ht="17.25" thickBot="1" thickTop="1">
      <c r="A117" s="1240" t="str">
        <f>Sprachen!L122</f>
        <v>Empfehlung durch die Organisation</v>
      </c>
      <c r="B117" s="1241"/>
      <c r="C117" s="1241"/>
      <c r="D117" s="1241"/>
      <c r="E117" s="1241"/>
      <c r="F117" s="1241"/>
      <c r="G117" s="1241"/>
      <c r="H117" s="1241"/>
      <c r="I117" s="1241"/>
      <c r="J117" s="1241"/>
      <c r="K117" s="1241"/>
      <c r="L117" s="1241"/>
      <c r="M117" s="1241"/>
      <c r="N117" s="1241"/>
      <c r="O117" s="1241"/>
      <c r="P117" s="1241"/>
      <c r="Q117" s="1241"/>
      <c r="R117" s="1241"/>
      <c r="S117" s="1241"/>
      <c r="T117" s="1241"/>
      <c r="U117" s="1241"/>
      <c r="V117" s="1241"/>
      <c r="W117" s="1241"/>
      <c r="X117" s="1241"/>
      <c r="Y117" s="1241"/>
      <c r="Z117" s="1241"/>
      <c r="AA117" s="1241"/>
      <c r="AB117" s="1241"/>
      <c r="AC117" s="1241"/>
      <c r="AD117" s="1241"/>
      <c r="AE117" s="1241"/>
      <c r="AF117" s="1241"/>
      <c r="AG117" s="1241"/>
      <c r="AH117" s="1241"/>
      <c r="AI117" s="1241"/>
      <c r="AJ117" s="1241"/>
      <c r="AK117" s="1241"/>
      <c r="AL117" s="1241"/>
      <c r="AM117" s="1241"/>
      <c r="AN117" s="1242"/>
    </row>
    <row r="118" spans="1:41" s="40" customFormat="1" ht="38.25" customHeight="1" thickBot="1" thickTop="1">
      <c r="A118" s="706" t="str">
        <f>Sprachen!L191</f>
        <v>Kundentauglich/Serientauglich</v>
      </c>
      <c r="B118" s="707"/>
      <c r="C118" s="708"/>
      <c r="D118" s="708"/>
      <c r="E118" s="708"/>
      <c r="F118" s="708"/>
      <c r="G118" s="708"/>
      <c r="H118" s="708"/>
      <c r="I118" s="708"/>
      <c r="J118" s="708"/>
      <c r="K118" s="708"/>
      <c r="L118" s="708"/>
      <c r="M118" s="708"/>
      <c r="N118" s="708"/>
      <c r="O118" s="708"/>
      <c r="P118" s="708"/>
      <c r="Q118" s="708"/>
      <c r="R118" s="708"/>
      <c r="S118" s="1255" t="str">
        <f>IF(AND(AM118="",COUNTIF(AS109:AS114,"X")=5),"X","")</f>
        <v/>
      </c>
      <c r="T118" s="1255"/>
      <c r="U118" s="708" t="str">
        <f>Sprachen!L242</f>
        <v>Nicht kundentauglich/ 
Nicht serientauglich</v>
      </c>
      <c r="V118" s="708"/>
      <c r="W118" s="708"/>
      <c r="X118" s="708"/>
      <c r="Y118" s="708"/>
      <c r="Z118" s="708"/>
      <c r="AA118" s="708"/>
      <c r="AB118" s="708"/>
      <c r="AC118" s="708"/>
      <c r="AD118" s="708"/>
      <c r="AE118" s="708"/>
      <c r="AF118" s="708"/>
      <c r="AG118" s="708"/>
      <c r="AH118" s="708"/>
      <c r="AI118" s="708"/>
      <c r="AJ118" s="708"/>
      <c r="AK118" s="708"/>
      <c r="AL118" s="708"/>
      <c r="AM118" s="1255" t="str">
        <f>IF(AO118&gt;0,"X","")</f>
        <v/>
      </c>
      <c r="AN118" s="1285"/>
      <c r="AO118" s="40">
        <f>COUNTIF(Y110:AA114,"X")</f>
        <v>0</v>
      </c>
    </row>
    <row r="119" spans="1:40" ht="15.75" thickBot="1" thickTop="1">
      <c r="A119" s="1286" t="str">
        <f>Sprachen!L84</f>
        <v>Bestätigung Organisation</v>
      </c>
      <c r="B119" s="1287"/>
      <c r="C119" s="1287"/>
      <c r="D119" s="1287"/>
      <c r="E119" s="1287"/>
      <c r="F119" s="1287"/>
      <c r="G119" s="1287"/>
      <c r="H119" s="1287"/>
      <c r="I119" s="1287"/>
      <c r="J119" s="1287"/>
      <c r="K119" s="1287"/>
      <c r="L119" s="1287"/>
      <c r="M119" s="1287"/>
      <c r="N119" s="1287"/>
      <c r="O119" s="1287"/>
      <c r="P119" s="1287"/>
      <c r="Q119" s="1287"/>
      <c r="R119" s="1287"/>
      <c r="S119" s="1287"/>
      <c r="T119" s="1287"/>
      <c r="U119" s="1287"/>
      <c r="V119" s="1287"/>
      <c r="W119" s="1287"/>
      <c r="X119" s="1287"/>
      <c r="Y119" s="1287"/>
      <c r="Z119" s="1287"/>
      <c r="AA119" s="1287"/>
      <c r="AB119" s="1287"/>
      <c r="AC119" s="1287"/>
      <c r="AD119" s="1287"/>
      <c r="AE119" s="1287"/>
      <c r="AF119" s="1287"/>
      <c r="AG119" s="1287"/>
      <c r="AH119" s="1287"/>
      <c r="AI119" s="1287"/>
      <c r="AJ119" s="1287"/>
      <c r="AK119" s="1287"/>
      <c r="AL119" s="1287"/>
      <c r="AM119" s="1287"/>
      <c r="AN119" s="1288"/>
    </row>
    <row r="120" spans="1:40" ht="14.25">
      <c r="A120" s="1289" t="str">
        <f>Sprachen!L234</f>
        <v>Name</v>
      </c>
      <c r="B120" s="1290"/>
      <c r="C120" s="1291"/>
      <c r="D120" s="1291"/>
      <c r="E120" s="1291"/>
      <c r="F120" s="1291"/>
      <c r="G120" s="1291"/>
      <c r="H120" s="1292"/>
      <c r="I120" s="715" t="str">
        <f>IF('Selbstb. Produkt'!I28&lt;&gt;"",'Selbstb. Produkt'!I28,"")</f>
        <v/>
      </c>
      <c r="J120" s="716"/>
      <c r="K120" s="716"/>
      <c r="L120" s="716"/>
      <c r="M120" s="716"/>
      <c r="N120" s="716"/>
      <c r="O120" s="716"/>
      <c r="P120" s="716"/>
      <c r="Q120" s="716"/>
      <c r="R120" s="716"/>
      <c r="S120" s="716"/>
      <c r="T120" s="716"/>
      <c r="U120" s="717"/>
      <c r="V120" s="1293" t="str">
        <f>Sprachen!L61</f>
        <v>Bemerkung</v>
      </c>
      <c r="W120" s="1294"/>
      <c r="X120" s="1294"/>
      <c r="Y120" s="1294"/>
      <c r="Z120" s="1295"/>
      <c r="AA120" s="1299"/>
      <c r="AB120" s="1299"/>
      <c r="AC120" s="1299"/>
      <c r="AD120" s="1299"/>
      <c r="AE120" s="1299"/>
      <c r="AF120" s="1299"/>
      <c r="AG120" s="1299"/>
      <c r="AH120" s="1299"/>
      <c r="AI120" s="1299"/>
      <c r="AJ120" s="1299"/>
      <c r="AK120" s="1299"/>
      <c r="AL120" s="1299"/>
      <c r="AM120" s="1299"/>
      <c r="AN120" s="1300"/>
    </row>
    <row r="121" spans="1:40" ht="14.25">
      <c r="A121" s="1232" t="str">
        <f>Sprachen!L20</f>
        <v>Abteilung</v>
      </c>
      <c r="B121" s="1233"/>
      <c r="C121" s="1234"/>
      <c r="D121" s="1234"/>
      <c r="E121" s="1234"/>
      <c r="F121" s="1234"/>
      <c r="G121" s="1234"/>
      <c r="H121" s="1235"/>
      <c r="I121" s="512" t="str">
        <f>IF('Selbstb. Produkt'!I29&lt;&gt;"",'Selbstb. Produkt'!I29,"")</f>
        <v/>
      </c>
      <c r="J121" s="513"/>
      <c r="K121" s="513"/>
      <c r="L121" s="513"/>
      <c r="M121" s="513"/>
      <c r="N121" s="513"/>
      <c r="O121" s="513"/>
      <c r="P121" s="513"/>
      <c r="Q121" s="513"/>
      <c r="R121" s="513"/>
      <c r="S121" s="513"/>
      <c r="T121" s="513"/>
      <c r="U121" s="514"/>
      <c r="V121" s="1296"/>
      <c r="W121" s="1297"/>
      <c r="X121" s="1297"/>
      <c r="Y121" s="1297"/>
      <c r="Z121" s="1298"/>
      <c r="AA121" s="548"/>
      <c r="AB121" s="548"/>
      <c r="AC121" s="548"/>
      <c r="AD121" s="548"/>
      <c r="AE121" s="548"/>
      <c r="AF121" s="548"/>
      <c r="AG121" s="548"/>
      <c r="AH121" s="548"/>
      <c r="AI121" s="548"/>
      <c r="AJ121" s="548"/>
      <c r="AK121" s="548"/>
      <c r="AL121" s="548"/>
      <c r="AM121" s="548"/>
      <c r="AN121" s="549"/>
    </row>
    <row r="122" spans="1:40" ht="14.25">
      <c r="A122" s="1232" t="str">
        <f>Sprachen!L343</f>
        <v>Telefon</v>
      </c>
      <c r="B122" s="1233"/>
      <c r="C122" s="1234"/>
      <c r="D122" s="1234"/>
      <c r="E122" s="1234"/>
      <c r="F122" s="1234"/>
      <c r="G122" s="1234"/>
      <c r="H122" s="1235"/>
      <c r="I122" s="512" t="str">
        <f>IF('Selbstb. Produkt'!I30&lt;&gt;"",'Selbstb. Produkt'!I30,"")</f>
        <v/>
      </c>
      <c r="J122" s="513"/>
      <c r="K122" s="513"/>
      <c r="L122" s="513"/>
      <c r="M122" s="513"/>
      <c r="N122" s="513"/>
      <c r="O122" s="513"/>
      <c r="P122" s="513"/>
      <c r="Q122" s="513"/>
      <c r="R122" s="513"/>
      <c r="S122" s="513"/>
      <c r="T122" s="513"/>
      <c r="U122" s="514"/>
      <c r="V122" s="1296"/>
      <c r="W122" s="1297"/>
      <c r="X122" s="1297"/>
      <c r="Y122" s="1297"/>
      <c r="Z122" s="1298"/>
      <c r="AA122" s="548"/>
      <c r="AB122" s="548"/>
      <c r="AC122" s="548"/>
      <c r="AD122" s="548"/>
      <c r="AE122" s="548"/>
      <c r="AF122" s="548"/>
      <c r="AG122" s="548"/>
      <c r="AH122" s="548"/>
      <c r="AI122" s="548"/>
      <c r="AJ122" s="548"/>
      <c r="AK122" s="548"/>
      <c r="AL122" s="548"/>
      <c r="AM122" s="548"/>
      <c r="AN122" s="549"/>
    </row>
    <row r="123" spans="1:40" ht="14.25">
      <c r="A123" s="1232" t="str">
        <f>Sprachen!L119</f>
        <v>E-Mail/Fax-Nr.</v>
      </c>
      <c r="B123" s="1233"/>
      <c r="C123" s="1234"/>
      <c r="D123" s="1234"/>
      <c r="E123" s="1234"/>
      <c r="F123" s="1234"/>
      <c r="G123" s="1234"/>
      <c r="H123" s="1235"/>
      <c r="I123" s="512" t="str">
        <f>IF('Selbstb. Produkt'!I31&lt;&gt;"",'Selbstb. Produkt'!I31,"")</f>
        <v/>
      </c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4"/>
      <c r="V123" s="1296"/>
      <c r="W123" s="1297"/>
      <c r="X123" s="1297"/>
      <c r="Y123" s="1297"/>
      <c r="Z123" s="1298"/>
      <c r="AA123" s="551"/>
      <c r="AB123" s="551"/>
      <c r="AC123" s="551"/>
      <c r="AD123" s="551"/>
      <c r="AE123" s="551"/>
      <c r="AF123" s="551"/>
      <c r="AG123" s="551"/>
      <c r="AH123" s="551"/>
      <c r="AI123" s="551"/>
      <c r="AJ123" s="551"/>
      <c r="AK123" s="551"/>
      <c r="AL123" s="551"/>
      <c r="AM123" s="551"/>
      <c r="AN123" s="552"/>
    </row>
    <row r="124" spans="1:40" ht="30" customHeight="1" thickBot="1">
      <c r="A124" s="1251" t="str">
        <f>Sprachen!L91</f>
        <v>Datum</v>
      </c>
      <c r="B124" s="1252"/>
      <c r="C124" s="1253"/>
      <c r="D124" s="1253"/>
      <c r="E124" s="1253"/>
      <c r="F124" s="1253"/>
      <c r="G124" s="1253"/>
      <c r="H124" s="1254"/>
      <c r="I124" s="519"/>
      <c r="J124" s="520"/>
      <c r="K124" s="520"/>
      <c r="L124" s="520"/>
      <c r="M124" s="520"/>
      <c r="N124" s="520"/>
      <c r="O124" s="520"/>
      <c r="P124" s="520"/>
      <c r="Q124" s="520"/>
      <c r="R124" s="520"/>
      <c r="S124" s="520"/>
      <c r="T124" s="520"/>
      <c r="U124" s="521"/>
      <c r="V124" s="1274" t="str">
        <f>Sprachen!L348</f>
        <v>Unterschrift</v>
      </c>
      <c r="W124" s="1275"/>
      <c r="X124" s="1275"/>
      <c r="Y124" s="1275"/>
      <c r="Z124" s="1276"/>
      <c r="AA124" s="697"/>
      <c r="AB124" s="697"/>
      <c r="AC124" s="697"/>
      <c r="AD124" s="697"/>
      <c r="AE124" s="697"/>
      <c r="AF124" s="697"/>
      <c r="AG124" s="697"/>
      <c r="AH124" s="697"/>
      <c r="AI124" s="697"/>
      <c r="AJ124" s="697"/>
      <c r="AK124" s="697"/>
      <c r="AL124" s="697"/>
      <c r="AM124" s="697"/>
      <c r="AN124" s="698"/>
    </row>
    <row r="125" spans="1:40" ht="17.25" thickBot="1" thickTop="1">
      <c r="A125" s="1277" t="str">
        <f>Sprachen!L124</f>
        <v>Entscheidung Kunde</v>
      </c>
      <c r="B125" s="1278"/>
      <c r="C125" s="1278"/>
      <c r="D125" s="1278"/>
      <c r="E125" s="1278"/>
      <c r="F125" s="1278"/>
      <c r="G125" s="1278"/>
      <c r="H125" s="1278"/>
      <c r="I125" s="1278"/>
      <c r="J125" s="1278"/>
      <c r="K125" s="1278"/>
      <c r="L125" s="1278"/>
      <c r="M125" s="1278"/>
      <c r="N125" s="1278"/>
      <c r="O125" s="1278"/>
      <c r="P125" s="1278"/>
      <c r="Q125" s="1278"/>
      <c r="R125" s="1278"/>
      <c r="S125" s="1278"/>
      <c r="T125" s="1278"/>
      <c r="U125" s="1278"/>
      <c r="V125" s="1278"/>
      <c r="W125" s="1278"/>
      <c r="X125" s="1278"/>
      <c r="Y125" s="1278"/>
      <c r="Z125" s="1278"/>
      <c r="AA125" s="1278"/>
      <c r="AB125" s="1278"/>
      <c r="AC125" s="1278"/>
      <c r="AD125" s="1278"/>
      <c r="AE125" s="1278"/>
      <c r="AF125" s="1278"/>
      <c r="AG125" s="1278"/>
      <c r="AH125" s="1278"/>
      <c r="AI125" s="1278"/>
      <c r="AJ125" s="1278"/>
      <c r="AK125" s="1278"/>
      <c r="AL125" s="1278"/>
      <c r="AM125" s="1278"/>
      <c r="AN125" s="1279"/>
    </row>
    <row r="126" spans="1:40" s="40" customFormat="1" ht="38.25" customHeight="1" thickBot="1" thickTop="1">
      <c r="A126" s="1280" t="str">
        <f>Sprachen!L191</f>
        <v>Kundentauglich/Serientauglich</v>
      </c>
      <c r="B126" s="1281"/>
      <c r="C126" s="1282"/>
      <c r="D126" s="1282"/>
      <c r="E126" s="1282"/>
      <c r="F126" s="1282"/>
      <c r="G126" s="1282"/>
      <c r="H126" s="1282"/>
      <c r="I126" s="1282"/>
      <c r="J126" s="1282"/>
      <c r="K126" s="1282"/>
      <c r="L126" s="1282"/>
      <c r="M126" s="1282"/>
      <c r="N126" s="1282"/>
      <c r="O126" s="1282"/>
      <c r="P126" s="1282"/>
      <c r="Q126" s="1282"/>
      <c r="R126" s="1282"/>
      <c r="S126" s="1283"/>
      <c r="T126" s="1284"/>
      <c r="U126" s="1280" t="str">
        <f>Sprachen!L243</f>
        <v>Nicht kundentauglich/
 Nicht serientauglich</v>
      </c>
      <c r="V126" s="1282"/>
      <c r="W126" s="1282"/>
      <c r="X126" s="1282"/>
      <c r="Y126" s="1282"/>
      <c r="Z126" s="1282"/>
      <c r="AA126" s="1282"/>
      <c r="AB126" s="1282"/>
      <c r="AC126" s="1282"/>
      <c r="AD126" s="1282"/>
      <c r="AE126" s="1282"/>
      <c r="AF126" s="1282"/>
      <c r="AG126" s="1282"/>
      <c r="AH126" s="1282"/>
      <c r="AI126" s="1282"/>
      <c r="AJ126" s="1282"/>
      <c r="AK126" s="1282"/>
      <c r="AL126" s="1282"/>
      <c r="AM126" s="1283"/>
      <c r="AN126" s="1284"/>
    </row>
    <row r="127" spans="1:41" ht="20.1" customHeight="1" thickBot="1" thickTop="1">
      <c r="A127" s="1256" t="str">
        <f>Sprachen!L268</f>
        <v>PPF-Verfahren zum Kunden abgeschlossen</v>
      </c>
      <c r="B127" s="1257"/>
      <c r="C127" s="1258"/>
      <c r="D127" s="1258"/>
      <c r="E127" s="1258"/>
      <c r="F127" s="1258"/>
      <c r="G127" s="1258"/>
      <c r="H127" s="1258"/>
      <c r="I127" s="1258"/>
      <c r="J127" s="1258"/>
      <c r="K127" s="1258"/>
      <c r="L127" s="1258"/>
      <c r="M127" s="1258"/>
      <c r="N127" s="1258"/>
      <c r="O127" s="1258"/>
      <c r="P127" s="1258"/>
      <c r="Q127" s="1258"/>
      <c r="R127" s="1258"/>
      <c r="S127" s="1259"/>
      <c r="T127" s="1260"/>
      <c r="U127" s="1261" t="str">
        <f>Sprachen!L238</f>
        <v>Neues PPF-Verfahren erforderlich</v>
      </c>
      <c r="V127" s="1262"/>
      <c r="W127" s="1262"/>
      <c r="X127" s="1262"/>
      <c r="Y127" s="1262"/>
      <c r="Z127" s="1262"/>
      <c r="AA127" s="1262"/>
      <c r="AB127" s="1262"/>
      <c r="AC127" s="1262"/>
      <c r="AD127" s="1262"/>
      <c r="AE127" s="1262"/>
      <c r="AF127" s="1262"/>
      <c r="AG127" s="1262"/>
      <c r="AH127" s="1262"/>
      <c r="AI127" s="1262"/>
      <c r="AJ127" s="1262"/>
      <c r="AK127" s="1262"/>
      <c r="AL127" s="1262"/>
      <c r="AM127" s="1265"/>
      <c r="AN127" s="1266"/>
      <c r="AO127">
        <f>COUNTIF(S127:T128,"X")+COUNTIF(AM127,"X")</f>
        <v>0</v>
      </c>
    </row>
    <row r="128" spans="1:40" ht="20.1" customHeight="1" thickBot="1">
      <c r="A128" s="1269" t="str">
        <f>Sprachen!L25</f>
        <v>Aktualisierte PPF-Dokumentation erforderlich</v>
      </c>
      <c r="B128" s="1270"/>
      <c r="C128" s="1271"/>
      <c r="D128" s="1271"/>
      <c r="E128" s="1271"/>
      <c r="F128" s="1271"/>
      <c r="G128" s="1271"/>
      <c r="H128" s="1271"/>
      <c r="I128" s="1271"/>
      <c r="J128" s="1271"/>
      <c r="K128" s="1271"/>
      <c r="L128" s="1271"/>
      <c r="M128" s="1271"/>
      <c r="N128" s="1271"/>
      <c r="O128" s="1271"/>
      <c r="P128" s="1271"/>
      <c r="Q128" s="1271"/>
      <c r="R128" s="1271"/>
      <c r="S128" s="1272"/>
      <c r="T128" s="1273"/>
      <c r="U128" s="1263"/>
      <c r="V128" s="1264"/>
      <c r="W128" s="1264"/>
      <c r="X128" s="1264"/>
      <c r="Y128" s="1264"/>
      <c r="Z128" s="1264"/>
      <c r="AA128" s="1264"/>
      <c r="AB128" s="1264"/>
      <c r="AC128" s="1264"/>
      <c r="AD128" s="1264"/>
      <c r="AE128" s="1264"/>
      <c r="AF128" s="1264"/>
      <c r="AG128" s="1264"/>
      <c r="AH128" s="1264"/>
      <c r="AI128" s="1264"/>
      <c r="AJ128" s="1264"/>
      <c r="AK128" s="1264"/>
      <c r="AL128" s="1264"/>
      <c r="AM128" s="1267"/>
      <c r="AN128" s="1268"/>
    </row>
    <row r="129" spans="1:40" ht="40.5" customHeight="1" thickBot="1" thickTop="1">
      <c r="A129" s="1301" t="str">
        <f>Sprachen!L21</f>
        <v>Abweichende Einschätzung des Kunden gegenüber der Organisation</v>
      </c>
      <c r="B129" s="1302"/>
      <c r="C129" s="1303"/>
      <c r="D129" s="1303"/>
      <c r="E129" s="1303"/>
      <c r="F129" s="1303"/>
      <c r="G129" s="1303"/>
      <c r="H129" s="1303"/>
      <c r="I129" s="1303"/>
      <c r="J129" s="1303"/>
      <c r="K129" s="1304"/>
      <c r="L129" s="1304"/>
      <c r="M129" s="1304"/>
      <c r="N129" s="1304"/>
      <c r="O129" s="1304"/>
      <c r="P129" s="1304"/>
      <c r="Q129" s="1304"/>
      <c r="R129" s="1304"/>
      <c r="S129" s="1304"/>
      <c r="T129" s="1304"/>
      <c r="U129" s="1304"/>
      <c r="V129" s="1304"/>
      <c r="W129" s="1304"/>
      <c r="X129" s="1304"/>
      <c r="Y129" s="1304"/>
      <c r="Z129" s="1304"/>
      <c r="AA129" s="1304"/>
      <c r="AB129" s="1304"/>
      <c r="AC129" s="1304"/>
      <c r="AD129" s="1304"/>
      <c r="AE129" s="1304"/>
      <c r="AF129" s="1304"/>
      <c r="AG129" s="1304"/>
      <c r="AH129" s="1304"/>
      <c r="AI129" s="1304"/>
      <c r="AJ129" s="1304"/>
      <c r="AK129" s="1304"/>
      <c r="AL129" s="1304"/>
      <c r="AM129" s="1304"/>
      <c r="AN129" s="1305"/>
    </row>
    <row r="130" spans="1:40" ht="15.75" thickBot="1" thickTop="1">
      <c r="A130" s="1306" t="str">
        <f>Sprachen!L219</f>
        <v>Nachforderung 
Vorzulegende Dokumente zu offenen Prüfgebieten</v>
      </c>
      <c r="B130" s="1307"/>
      <c r="C130" s="1307"/>
      <c r="D130" s="1307"/>
      <c r="E130" s="1307"/>
      <c r="F130" s="1307"/>
      <c r="G130" s="1307"/>
      <c r="H130" s="1307"/>
      <c r="I130" s="1307"/>
      <c r="J130" s="1308"/>
      <c r="K130" s="1315" t="str">
        <f>Sprachen!L289</f>
        <v>Prüfgebiet</v>
      </c>
      <c r="L130" s="1315"/>
      <c r="M130" s="1315"/>
      <c r="N130" s="1315"/>
      <c r="O130" s="1315"/>
      <c r="P130" s="1315" t="str">
        <f>Sprachen!L220</f>
        <v>Nachforderung/Begründung</v>
      </c>
      <c r="Q130" s="1315"/>
      <c r="R130" s="1315"/>
      <c r="S130" s="1315"/>
      <c r="T130" s="1315"/>
      <c r="U130" s="1315"/>
      <c r="V130" s="1315"/>
      <c r="W130" s="1315"/>
      <c r="X130" s="1315"/>
      <c r="Y130" s="1315"/>
      <c r="Z130" s="1315"/>
      <c r="AA130" s="1315"/>
      <c r="AB130" s="1315"/>
      <c r="AC130" s="1315"/>
      <c r="AD130" s="1315"/>
      <c r="AE130" s="1315"/>
      <c r="AF130" s="1315"/>
      <c r="AG130" s="1315"/>
      <c r="AH130" s="1315"/>
      <c r="AI130" s="1315"/>
      <c r="AJ130" s="1315"/>
      <c r="AK130" s="1315"/>
      <c r="AL130" s="1315"/>
      <c r="AM130" s="1315"/>
      <c r="AN130" s="1316"/>
    </row>
    <row r="131" spans="1:40" ht="24" customHeight="1">
      <c r="A131" s="1309"/>
      <c r="B131" s="1310"/>
      <c r="C131" s="1310"/>
      <c r="D131" s="1310"/>
      <c r="E131" s="1310"/>
      <c r="F131" s="1310"/>
      <c r="G131" s="1310"/>
      <c r="H131" s="1310"/>
      <c r="I131" s="1310"/>
      <c r="J131" s="1311"/>
      <c r="K131" s="1317"/>
      <c r="L131" s="1318"/>
      <c r="M131" s="1318"/>
      <c r="N131" s="1318"/>
      <c r="O131" s="1318"/>
      <c r="P131" s="1319"/>
      <c r="Q131" s="1320"/>
      <c r="R131" s="1320"/>
      <c r="S131" s="1320"/>
      <c r="T131" s="1320"/>
      <c r="U131" s="1320"/>
      <c r="V131" s="1320"/>
      <c r="W131" s="1320"/>
      <c r="X131" s="1320"/>
      <c r="Y131" s="1320"/>
      <c r="Z131" s="1320"/>
      <c r="AA131" s="1320"/>
      <c r="AB131" s="1320"/>
      <c r="AC131" s="1320"/>
      <c r="AD131" s="1320"/>
      <c r="AE131" s="1320"/>
      <c r="AF131" s="1320"/>
      <c r="AG131" s="1320"/>
      <c r="AH131" s="1320"/>
      <c r="AI131" s="1320"/>
      <c r="AJ131" s="1320"/>
      <c r="AK131" s="1320"/>
      <c r="AL131" s="1320"/>
      <c r="AM131" s="1320"/>
      <c r="AN131" s="1321"/>
    </row>
    <row r="132" spans="1:40" ht="24" customHeight="1">
      <c r="A132" s="1309"/>
      <c r="B132" s="1310"/>
      <c r="C132" s="1310"/>
      <c r="D132" s="1310"/>
      <c r="E132" s="1310"/>
      <c r="F132" s="1310"/>
      <c r="G132" s="1310"/>
      <c r="H132" s="1310"/>
      <c r="I132" s="1310"/>
      <c r="J132" s="1311"/>
      <c r="K132" s="1322"/>
      <c r="L132" s="1323"/>
      <c r="M132" s="1323"/>
      <c r="N132" s="1323"/>
      <c r="O132" s="1323"/>
      <c r="P132" s="1324"/>
      <c r="Q132" s="1324"/>
      <c r="R132" s="1324"/>
      <c r="S132" s="1324"/>
      <c r="T132" s="1324"/>
      <c r="U132" s="1324"/>
      <c r="V132" s="1324"/>
      <c r="W132" s="1324"/>
      <c r="X132" s="1324"/>
      <c r="Y132" s="1324"/>
      <c r="Z132" s="1324"/>
      <c r="AA132" s="1324"/>
      <c r="AB132" s="1324"/>
      <c r="AC132" s="1324"/>
      <c r="AD132" s="1324"/>
      <c r="AE132" s="1324"/>
      <c r="AF132" s="1324"/>
      <c r="AG132" s="1324"/>
      <c r="AH132" s="1324"/>
      <c r="AI132" s="1324"/>
      <c r="AJ132" s="1324"/>
      <c r="AK132" s="1324"/>
      <c r="AL132" s="1324"/>
      <c r="AM132" s="1324"/>
      <c r="AN132" s="1325"/>
    </row>
    <row r="133" spans="1:40" ht="24" customHeight="1">
      <c r="A133" s="1309"/>
      <c r="B133" s="1310"/>
      <c r="C133" s="1310"/>
      <c r="D133" s="1310"/>
      <c r="E133" s="1310"/>
      <c r="F133" s="1310"/>
      <c r="G133" s="1310"/>
      <c r="H133" s="1310"/>
      <c r="I133" s="1310"/>
      <c r="J133" s="1311"/>
      <c r="K133" s="1322"/>
      <c r="L133" s="1323"/>
      <c r="M133" s="1323"/>
      <c r="N133" s="1323"/>
      <c r="O133" s="1323"/>
      <c r="P133" s="1324"/>
      <c r="Q133" s="1324"/>
      <c r="R133" s="1324"/>
      <c r="S133" s="1324"/>
      <c r="T133" s="1324"/>
      <c r="U133" s="1324"/>
      <c r="V133" s="1324"/>
      <c r="W133" s="1324"/>
      <c r="X133" s="1324"/>
      <c r="Y133" s="1324"/>
      <c r="Z133" s="1324"/>
      <c r="AA133" s="1324"/>
      <c r="AB133" s="1324"/>
      <c r="AC133" s="1324"/>
      <c r="AD133" s="1324"/>
      <c r="AE133" s="1324"/>
      <c r="AF133" s="1324"/>
      <c r="AG133" s="1324"/>
      <c r="AH133" s="1324"/>
      <c r="AI133" s="1324"/>
      <c r="AJ133" s="1324"/>
      <c r="AK133" s="1324"/>
      <c r="AL133" s="1324"/>
      <c r="AM133" s="1324"/>
      <c r="AN133" s="1325"/>
    </row>
    <row r="134" spans="1:40" ht="24" customHeight="1" thickBot="1">
      <c r="A134" s="1312"/>
      <c r="B134" s="1313"/>
      <c r="C134" s="1313"/>
      <c r="D134" s="1313"/>
      <c r="E134" s="1313"/>
      <c r="F134" s="1313"/>
      <c r="G134" s="1313"/>
      <c r="H134" s="1313"/>
      <c r="I134" s="1313"/>
      <c r="J134" s="1314"/>
      <c r="K134" s="1326"/>
      <c r="L134" s="1327"/>
      <c r="M134" s="1327"/>
      <c r="N134" s="1327"/>
      <c r="O134" s="1327"/>
      <c r="P134" s="1328"/>
      <c r="Q134" s="1328"/>
      <c r="R134" s="1328"/>
      <c r="S134" s="1328"/>
      <c r="T134" s="1328"/>
      <c r="U134" s="1328"/>
      <c r="V134" s="1328"/>
      <c r="W134" s="1328"/>
      <c r="X134" s="1328"/>
      <c r="Y134" s="1328"/>
      <c r="Z134" s="1328"/>
      <c r="AA134" s="1328"/>
      <c r="AB134" s="1328"/>
      <c r="AC134" s="1328"/>
      <c r="AD134" s="1328"/>
      <c r="AE134" s="1328"/>
      <c r="AF134" s="1328"/>
      <c r="AG134" s="1328"/>
      <c r="AH134" s="1328"/>
      <c r="AI134" s="1328"/>
      <c r="AJ134" s="1328"/>
      <c r="AK134" s="1328"/>
      <c r="AL134" s="1328"/>
      <c r="AM134" s="1328"/>
      <c r="AN134" s="1329"/>
    </row>
    <row r="135" spans="1:40" ht="15.75" thickBot="1" thickTop="1">
      <c r="A135" s="1306" t="str">
        <f>Sprachen!L29</f>
        <v>Akzeptanz von Abweichungen 
(ohne Anpassung weiterer Dokumente)</v>
      </c>
      <c r="B135" s="1307"/>
      <c r="C135" s="1307"/>
      <c r="D135" s="1307"/>
      <c r="E135" s="1307"/>
      <c r="F135" s="1307"/>
      <c r="G135" s="1307"/>
      <c r="H135" s="1307"/>
      <c r="I135" s="1307"/>
      <c r="J135" s="1308"/>
      <c r="K135" s="1315" t="str">
        <f>Sprachen!L289</f>
        <v>Prüfgebiet</v>
      </c>
      <c r="L135" s="1315"/>
      <c r="M135" s="1315"/>
      <c r="N135" s="1315"/>
      <c r="O135" s="1315"/>
      <c r="P135" s="1315" t="str">
        <f>Sprachen!L237</f>
        <v>Neue Spezifikation</v>
      </c>
      <c r="Q135" s="1315"/>
      <c r="R135" s="1315"/>
      <c r="S135" s="1315"/>
      <c r="T135" s="1315"/>
      <c r="U135" s="1315"/>
      <c r="V135" s="1315"/>
      <c r="W135" s="1315"/>
      <c r="X135" s="1315"/>
      <c r="Y135" s="1315"/>
      <c r="Z135" s="1315"/>
      <c r="AA135" s="1315"/>
      <c r="AB135" s="1315"/>
      <c r="AC135" s="1315"/>
      <c r="AD135" s="1315"/>
      <c r="AE135" s="1315"/>
      <c r="AF135" s="1315"/>
      <c r="AG135" s="1315"/>
      <c r="AH135" s="1315"/>
      <c r="AI135" s="1315"/>
      <c r="AJ135" s="1315"/>
      <c r="AK135" s="1315"/>
      <c r="AL135" s="1315"/>
      <c r="AM135" s="1315"/>
      <c r="AN135" s="1316"/>
    </row>
    <row r="136" spans="1:40" ht="24" customHeight="1">
      <c r="A136" s="1309"/>
      <c r="B136" s="1310"/>
      <c r="C136" s="1310"/>
      <c r="D136" s="1310"/>
      <c r="E136" s="1310"/>
      <c r="F136" s="1310"/>
      <c r="G136" s="1310"/>
      <c r="H136" s="1310"/>
      <c r="I136" s="1310"/>
      <c r="J136" s="1311"/>
      <c r="K136" s="1317"/>
      <c r="L136" s="1318"/>
      <c r="M136" s="1318"/>
      <c r="N136" s="1318"/>
      <c r="O136" s="1318"/>
      <c r="P136" s="1320"/>
      <c r="Q136" s="1320"/>
      <c r="R136" s="1320"/>
      <c r="S136" s="1320"/>
      <c r="T136" s="1320"/>
      <c r="U136" s="1320"/>
      <c r="V136" s="1320"/>
      <c r="W136" s="1320"/>
      <c r="X136" s="1320"/>
      <c r="Y136" s="1320"/>
      <c r="Z136" s="1320"/>
      <c r="AA136" s="1320"/>
      <c r="AB136" s="1320"/>
      <c r="AC136" s="1320"/>
      <c r="AD136" s="1320"/>
      <c r="AE136" s="1320"/>
      <c r="AF136" s="1320"/>
      <c r="AG136" s="1320"/>
      <c r="AH136" s="1320"/>
      <c r="AI136" s="1320"/>
      <c r="AJ136" s="1320"/>
      <c r="AK136" s="1320"/>
      <c r="AL136" s="1320"/>
      <c r="AM136" s="1320"/>
      <c r="AN136" s="1321"/>
    </row>
    <row r="137" spans="1:40" ht="24" customHeight="1">
      <c r="A137" s="1309"/>
      <c r="B137" s="1310"/>
      <c r="C137" s="1310"/>
      <c r="D137" s="1310"/>
      <c r="E137" s="1310"/>
      <c r="F137" s="1310"/>
      <c r="G137" s="1310"/>
      <c r="H137" s="1310"/>
      <c r="I137" s="1310"/>
      <c r="J137" s="1311"/>
      <c r="K137" s="1322"/>
      <c r="L137" s="1323"/>
      <c r="M137" s="1323"/>
      <c r="N137" s="1323"/>
      <c r="O137" s="1323"/>
      <c r="P137" s="1324"/>
      <c r="Q137" s="1324"/>
      <c r="R137" s="1324"/>
      <c r="S137" s="1324"/>
      <c r="T137" s="1324"/>
      <c r="U137" s="1324"/>
      <c r="V137" s="1324"/>
      <c r="W137" s="1324"/>
      <c r="X137" s="1324"/>
      <c r="Y137" s="1324"/>
      <c r="Z137" s="1324"/>
      <c r="AA137" s="1324"/>
      <c r="AB137" s="1324"/>
      <c r="AC137" s="1324"/>
      <c r="AD137" s="1324"/>
      <c r="AE137" s="1324"/>
      <c r="AF137" s="1324"/>
      <c r="AG137" s="1324"/>
      <c r="AH137" s="1324"/>
      <c r="AI137" s="1324"/>
      <c r="AJ137" s="1324"/>
      <c r="AK137" s="1324"/>
      <c r="AL137" s="1324"/>
      <c r="AM137" s="1324"/>
      <c r="AN137" s="1325"/>
    </row>
    <row r="138" spans="1:40" ht="24" customHeight="1">
      <c r="A138" s="1309"/>
      <c r="B138" s="1310"/>
      <c r="C138" s="1310"/>
      <c r="D138" s="1310"/>
      <c r="E138" s="1310"/>
      <c r="F138" s="1310"/>
      <c r="G138" s="1310"/>
      <c r="H138" s="1310"/>
      <c r="I138" s="1310"/>
      <c r="J138" s="1311"/>
      <c r="K138" s="1322"/>
      <c r="L138" s="1323"/>
      <c r="M138" s="1323"/>
      <c r="N138" s="1323"/>
      <c r="O138" s="1323"/>
      <c r="P138" s="1324"/>
      <c r="Q138" s="1324"/>
      <c r="R138" s="1324"/>
      <c r="S138" s="1324"/>
      <c r="T138" s="1324"/>
      <c r="U138" s="1324"/>
      <c r="V138" s="1324"/>
      <c r="W138" s="1324"/>
      <c r="X138" s="1324"/>
      <c r="Y138" s="1324"/>
      <c r="Z138" s="1324"/>
      <c r="AA138" s="1324"/>
      <c r="AB138" s="1324"/>
      <c r="AC138" s="1324"/>
      <c r="AD138" s="1324"/>
      <c r="AE138" s="1324"/>
      <c r="AF138" s="1324"/>
      <c r="AG138" s="1324"/>
      <c r="AH138" s="1324"/>
      <c r="AI138" s="1324"/>
      <c r="AJ138" s="1324"/>
      <c r="AK138" s="1324"/>
      <c r="AL138" s="1324"/>
      <c r="AM138" s="1324"/>
      <c r="AN138" s="1325"/>
    </row>
    <row r="139" spans="1:40" ht="24" customHeight="1" thickBot="1">
      <c r="A139" s="1312"/>
      <c r="B139" s="1313"/>
      <c r="C139" s="1313"/>
      <c r="D139" s="1313"/>
      <c r="E139" s="1313"/>
      <c r="F139" s="1313"/>
      <c r="G139" s="1313"/>
      <c r="H139" s="1313"/>
      <c r="I139" s="1313"/>
      <c r="J139" s="1314"/>
      <c r="K139" s="1326"/>
      <c r="L139" s="1327"/>
      <c r="M139" s="1327"/>
      <c r="N139" s="1327"/>
      <c r="O139" s="1327"/>
      <c r="P139" s="1328"/>
      <c r="Q139" s="1328"/>
      <c r="R139" s="1328"/>
      <c r="S139" s="1328"/>
      <c r="T139" s="1328"/>
      <c r="U139" s="1328"/>
      <c r="V139" s="1328"/>
      <c r="W139" s="1328"/>
      <c r="X139" s="1328"/>
      <c r="Y139" s="1328"/>
      <c r="Z139" s="1328"/>
      <c r="AA139" s="1328"/>
      <c r="AB139" s="1328"/>
      <c r="AC139" s="1328"/>
      <c r="AD139" s="1328"/>
      <c r="AE139" s="1328"/>
      <c r="AF139" s="1328"/>
      <c r="AG139" s="1328"/>
      <c r="AH139" s="1328"/>
      <c r="AI139" s="1328"/>
      <c r="AJ139" s="1328"/>
      <c r="AK139" s="1328"/>
      <c r="AL139" s="1328"/>
      <c r="AM139" s="1328"/>
      <c r="AN139" s="1329"/>
    </row>
    <row r="140" spans="1:40" ht="15.75" thickBot="1" thickTop="1">
      <c r="A140" s="1306" t="str">
        <f>Sprachen!L23</f>
        <v>Abweich-          genehmigung</v>
      </c>
      <c r="B140" s="1307"/>
      <c r="C140" s="1307"/>
      <c r="D140" s="1307"/>
      <c r="E140" s="1307"/>
      <c r="F140" s="1307"/>
      <c r="G140" s="1307"/>
      <c r="H140" s="1307"/>
      <c r="I140" s="1307"/>
      <c r="J140" s="1308"/>
      <c r="K140" s="1315" t="str">
        <f>Sprachen!L289</f>
        <v>Prüfgebiet</v>
      </c>
      <c r="L140" s="1315"/>
      <c r="M140" s="1315"/>
      <c r="N140" s="1315"/>
      <c r="O140" s="1315"/>
      <c r="P140" s="1337" t="str">
        <f>Sprachen!L22</f>
        <v>Abweichgenehmigung</v>
      </c>
      <c r="Q140" s="1338"/>
      <c r="R140" s="1338"/>
      <c r="S140" s="1338"/>
      <c r="T140" s="1338"/>
      <c r="U140" s="1338"/>
      <c r="V140" s="1338"/>
      <c r="W140" s="1338"/>
      <c r="X140" s="1338"/>
      <c r="Y140" s="1338"/>
      <c r="Z140" s="1338"/>
      <c r="AA140" s="1338"/>
      <c r="AB140" s="1338"/>
      <c r="AC140" s="1338"/>
      <c r="AD140" s="1338"/>
      <c r="AE140" s="1338"/>
      <c r="AF140" s="1338"/>
      <c r="AG140" s="1338"/>
      <c r="AH140" s="1338"/>
      <c r="AI140" s="1339"/>
      <c r="AJ140" s="1337" t="str">
        <f>Sprachen!L160</f>
        <v>Gültigkeit</v>
      </c>
      <c r="AK140" s="1338"/>
      <c r="AL140" s="1338"/>
      <c r="AM140" s="1338"/>
      <c r="AN140" s="1340"/>
    </row>
    <row r="141" spans="1:40" ht="24" customHeight="1">
      <c r="A141" s="1309"/>
      <c r="B141" s="1310"/>
      <c r="C141" s="1310"/>
      <c r="D141" s="1310"/>
      <c r="E141" s="1310"/>
      <c r="F141" s="1310"/>
      <c r="G141" s="1310"/>
      <c r="H141" s="1310"/>
      <c r="I141" s="1310"/>
      <c r="J141" s="1311"/>
      <c r="K141" s="1317"/>
      <c r="L141" s="1318"/>
      <c r="M141" s="1318"/>
      <c r="N141" s="1318"/>
      <c r="O141" s="1318"/>
      <c r="P141" s="1330"/>
      <c r="Q141" s="1331"/>
      <c r="R141" s="1331"/>
      <c r="S141" s="1331"/>
      <c r="T141" s="1331"/>
      <c r="U141" s="1331"/>
      <c r="V141" s="1331"/>
      <c r="W141" s="1331"/>
      <c r="X141" s="1331"/>
      <c r="Y141" s="1331"/>
      <c r="Z141" s="1331"/>
      <c r="AA141" s="1331"/>
      <c r="AB141" s="1331"/>
      <c r="AC141" s="1331"/>
      <c r="AD141" s="1331"/>
      <c r="AE141" s="1331"/>
      <c r="AF141" s="1331"/>
      <c r="AG141" s="1331"/>
      <c r="AH141" s="1331"/>
      <c r="AI141" s="1341"/>
      <c r="AJ141" s="1330"/>
      <c r="AK141" s="1331"/>
      <c r="AL141" s="1331"/>
      <c r="AM141" s="1331"/>
      <c r="AN141" s="1332"/>
    </row>
    <row r="142" spans="1:40" ht="24" customHeight="1">
      <c r="A142" s="1309"/>
      <c r="B142" s="1310"/>
      <c r="C142" s="1310"/>
      <c r="D142" s="1310"/>
      <c r="E142" s="1310"/>
      <c r="F142" s="1310"/>
      <c r="G142" s="1310"/>
      <c r="H142" s="1310"/>
      <c r="I142" s="1310"/>
      <c r="J142" s="1311"/>
      <c r="K142" s="1322"/>
      <c r="L142" s="1323"/>
      <c r="M142" s="1323"/>
      <c r="N142" s="1323"/>
      <c r="O142" s="1323"/>
      <c r="P142" s="1333"/>
      <c r="Q142" s="1334"/>
      <c r="R142" s="1334"/>
      <c r="S142" s="1334"/>
      <c r="T142" s="1334"/>
      <c r="U142" s="1334"/>
      <c r="V142" s="1334"/>
      <c r="W142" s="1334"/>
      <c r="X142" s="1334"/>
      <c r="Y142" s="1334"/>
      <c r="Z142" s="1334"/>
      <c r="AA142" s="1334"/>
      <c r="AB142" s="1334"/>
      <c r="AC142" s="1334"/>
      <c r="AD142" s="1334"/>
      <c r="AE142" s="1334"/>
      <c r="AF142" s="1334"/>
      <c r="AG142" s="1334"/>
      <c r="AH142" s="1334"/>
      <c r="AI142" s="1335"/>
      <c r="AJ142" s="1333"/>
      <c r="AK142" s="1334"/>
      <c r="AL142" s="1334"/>
      <c r="AM142" s="1334"/>
      <c r="AN142" s="1336"/>
    </row>
    <row r="143" spans="1:40" ht="24" customHeight="1">
      <c r="A143" s="1309"/>
      <c r="B143" s="1310"/>
      <c r="C143" s="1310"/>
      <c r="D143" s="1310"/>
      <c r="E143" s="1310"/>
      <c r="F143" s="1310"/>
      <c r="G143" s="1310"/>
      <c r="H143" s="1310"/>
      <c r="I143" s="1310"/>
      <c r="J143" s="1311"/>
      <c r="K143" s="1322"/>
      <c r="L143" s="1323"/>
      <c r="M143" s="1323"/>
      <c r="N143" s="1323"/>
      <c r="O143" s="1323"/>
      <c r="P143" s="1333"/>
      <c r="Q143" s="1334"/>
      <c r="R143" s="1334"/>
      <c r="S143" s="1334"/>
      <c r="T143" s="1334"/>
      <c r="U143" s="1334"/>
      <c r="V143" s="1334"/>
      <c r="W143" s="1334"/>
      <c r="X143" s="1334"/>
      <c r="Y143" s="1334"/>
      <c r="Z143" s="1334"/>
      <c r="AA143" s="1334"/>
      <c r="AB143" s="1334"/>
      <c r="AC143" s="1334"/>
      <c r="AD143" s="1334"/>
      <c r="AE143" s="1334"/>
      <c r="AF143" s="1334"/>
      <c r="AG143" s="1334"/>
      <c r="AH143" s="1334"/>
      <c r="AI143" s="1335"/>
      <c r="AJ143" s="1333"/>
      <c r="AK143" s="1334"/>
      <c r="AL143" s="1334"/>
      <c r="AM143" s="1334"/>
      <c r="AN143" s="1336"/>
    </row>
    <row r="144" spans="1:40" ht="24" customHeight="1" thickBot="1">
      <c r="A144" s="1312"/>
      <c r="B144" s="1313"/>
      <c r="C144" s="1313"/>
      <c r="D144" s="1313"/>
      <c r="E144" s="1313"/>
      <c r="F144" s="1313"/>
      <c r="G144" s="1313"/>
      <c r="H144" s="1313"/>
      <c r="I144" s="1313"/>
      <c r="J144" s="1314"/>
      <c r="K144" s="1326"/>
      <c r="L144" s="1327"/>
      <c r="M144" s="1327"/>
      <c r="N144" s="1327"/>
      <c r="O144" s="1327"/>
      <c r="P144" s="1343"/>
      <c r="Q144" s="1344"/>
      <c r="R144" s="1344"/>
      <c r="S144" s="1344"/>
      <c r="T144" s="1344"/>
      <c r="U144" s="1344"/>
      <c r="V144" s="1344"/>
      <c r="W144" s="1344"/>
      <c r="X144" s="1344"/>
      <c r="Y144" s="1344"/>
      <c r="Z144" s="1344"/>
      <c r="AA144" s="1344"/>
      <c r="AB144" s="1344"/>
      <c r="AC144" s="1344"/>
      <c r="AD144" s="1344"/>
      <c r="AE144" s="1344"/>
      <c r="AF144" s="1344"/>
      <c r="AG144" s="1344"/>
      <c r="AH144" s="1344"/>
      <c r="AI144" s="1345"/>
      <c r="AJ144" s="1343"/>
      <c r="AK144" s="1344"/>
      <c r="AL144" s="1344"/>
      <c r="AM144" s="1344"/>
      <c r="AN144" s="1346"/>
    </row>
    <row r="145" spans="1:40" ht="15" thickTop="1">
      <c r="A145" s="1347" t="str">
        <f>Sprachen!L234</f>
        <v>Name</v>
      </c>
      <c r="B145" s="1348"/>
      <c r="C145" s="1349"/>
      <c r="D145" s="1349"/>
      <c r="E145" s="1349"/>
      <c r="F145" s="1349"/>
      <c r="G145" s="1349"/>
      <c r="H145" s="1350"/>
      <c r="I145" s="715" t="e">
        <f>IF(#REF!&lt;&gt;"",#REF!,"")</f>
        <v>#REF!</v>
      </c>
      <c r="J145" s="716"/>
      <c r="K145" s="716"/>
      <c r="L145" s="716"/>
      <c r="M145" s="716"/>
      <c r="N145" s="716"/>
      <c r="O145" s="716"/>
      <c r="P145" s="716"/>
      <c r="Q145" s="716"/>
      <c r="R145" s="716"/>
      <c r="S145" s="716"/>
      <c r="T145" s="716"/>
      <c r="U145" s="717"/>
      <c r="V145" s="1351" t="str">
        <f>Sprachen!L61</f>
        <v>Bemerkung</v>
      </c>
      <c r="W145" s="1352"/>
      <c r="X145" s="1352"/>
      <c r="Y145" s="1352"/>
      <c r="Z145" s="1353"/>
      <c r="AA145" s="1299"/>
      <c r="AB145" s="1299"/>
      <c r="AC145" s="1299"/>
      <c r="AD145" s="1299"/>
      <c r="AE145" s="1299"/>
      <c r="AF145" s="1299"/>
      <c r="AG145" s="1299"/>
      <c r="AH145" s="1299"/>
      <c r="AI145" s="1299"/>
      <c r="AJ145" s="1299"/>
      <c r="AK145" s="1299"/>
      <c r="AL145" s="1299"/>
      <c r="AM145" s="1299"/>
      <c r="AN145" s="1300"/>
    </row>
    <row r="146" spans="1:40" ht="14.25">
      <c r="A146" s="508" t="str">
        <f>Sprachen!L20</f>
        <v>Abteilung</v>
      </c>
      <c r="B146" s="509"/>
      <c r="C146" s="510"/>
      <c r="D146" s="510"/>
      <c r="E146" s="510"/>
      <c r="F146" s="510"/>
      <c r="G146" s="510"/>
      <c r="H146" s="511"/>
      <c r="I146" s="512" t="e">
        <f>IF(#REF!&lt;&gt;"",#REF!,"")</f>
        <v>#REF!</v>
      </c>
      <c r="J146" s="513"/>
      <c r="K146" s="513"/>
      <c r="L146" s="513"/>
      <c r="M146" s="513"/>
      <c r="N146" s="513"/>
      <c r="O146" s="513"/>
      <c r="P146" s="513"/>
      <c r="Q146" s="513"/>
      <c r="R146" s="513"/>
      <c r="S146" s="513"/>
      <c r="T146" s="513"/>
      <c r="U146" s="514"/>
      <c r="V146" s="541"/>
      <c r="W146" s="542"/>
      <c r="X146" s="542"/>
      <c r="Y146" s="542"/>
      <c r="Z146" s="543"/>
      <c r="AA146" s="548"/>
      <c r="AB146" s="548"/>
      <c r="AC146" s="548"/>
      <c r="AD146" s="548"/>
      <c r="AE146" s="548"/>
      <c r="AF146" s="548"/>
      <c r="AG146" s="548"/>
      <c r="AH146" s="548"/>
      <c r="AI146" s="548"/>
      <c r="AJ146" s="548"/>
      <c r="AK146" s="548"/>
      <c r="AL146" s="548"/>
      <c r="AM146" s="548"/>
      <c r="AN146" s="549"/>
    </row>
    <row r="147" spans="1:40" ht="14.25">
      <c r="A147" s="508" t="str">
        <f>Sprachen!L343</f>
        <v>Telefon</v>
      </c>
      <c r="B147" s="509"/>
      <c r="C147" s="510"/>
      <c r="D147" s="510"/>
      <c r="E147" s="510"/>
      <c r="F147" s="510"/>
      <c r="G147" s="510"/>
      <c r="H147" s="511"/>
      <c r="I147" s="512" t="e">
        <f>IF(#REF!&lt;&gt;"",#REF!,"")</f>
        <v>#REF!</v>
      </c>
      <c r="J147" s="513"/>
      <c r="K147" s="513"/>
      <c r="L147" s="513"/>
      <c r="M147" s="513"/>
      <c r="N147" s="513"/>
      <c r="O147" s="513"/>
      <c r="P147" s="513"/>
      <c r="Q147" s="513"/>
      <c r="R147" s="513"/>
      <c r="S147" s="513"/>
      <c r="T147" s="513"/>
      <c r="U147" s="514"/>
      <c r="V147" s="541"/>
      <c r="W147" s="542"/>
      <c r="X147" s="542"/>
      <c r="Y147" s="542"/>
      <c r="Z147" s="543"/>
      <c r="AA147" s="548"/>
      <c r="AB147" s="548"/>
      <c r="AC147" s="548"/>
      <c r="AD147" s="548"/>
      <c r="AE147" s="548"/>
      <c r="AF147" s="548"/>
      <c r="AG147" s="548"/>
      <c r="AH147" s="548"/>
      <c r="AI147" s="548"/>
      <c r="AJ147" s="548"/>
      <c r="AK147" s="548"/>
      <c r="AL147" s="548"/>
      <c r="AM147" s="548"/>
      <c r="AN147" s="549"/>
    </row>
    <row r="148" spans="1:40" ht="14.25">
      <c r="A148" s="508" t="str">
        <f>Sprachen!L119</f>
        <v>E-Mail/Fax-Nr.</v>
      </c>
      <c r="B148" s="509"/>
      <c r="C148" s="510"/>
      <c r="D148" s="510"/>
      <c r="E148" s="510"/>
      <c r="F148" s="510"/>
      <c r="G148" s="510"/>
      <c r="H148" s="511"/>
      <c r="I148" s="512" t="e">
        <f>IF(#REF!&lt;&gt;"",#REF!,"")</f>
        <v>#REF!</v>
      </c>
      <c r="J148" s="513"/>
      <c r="K148" s="513"/>
      <c r="L148" s="513"/>
      <c r="M148" s="513"/>
      <c r="N148" s="513"/>
      <c r="O148" s="513"/>
      <c r="P148" s="513"/>
      <c r="Q148" s="513"/>
      <c r="R148" s="513"/>
      <c r="S148" s="513"/>
      <c r="T148" s="513"/>
      <c r="U148" s="514"/>
      <c r="V148" s="541"/>
      <c r="W148" s="542"/>
      <c r="X148" s="542"/>
      <c r="Y148" s="542"/>
      <c r="Z148" s="543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2"/>
    </row>
    <row r="149" spans="1:40" ht="28.5" customHeight="1" thickBot="1">
      <c r="A149" s="515" t="str">
        <f>Sprachen!L91</f>
        <v>Datum</v>
      </c>
      <c r="B149" s="516"/>
      <c r="C149" s="517"/>
      <c r="D149" s="517"/>
      <c r="E149" s="517"/>
      <c r="F149" s="517"/>
      <c r="G149" s="517"/>
      <c r="H149" s="518"/>
      <c r="I149" s="519"/>
      <c r="J149" s="545"/>
      <c r="K149" s="545"/>
      <c r="L149" s="545"/>
      <c r="M149" s="545"/>
      <c r="N149" s="545"/>
      <c r="O149" s="545"/>
      <c r="P149" s="545"/>
      <c r="Q149" s="545"/>
      <c r="R149" s="545"/>
      <c r="S149" s="545"/>
      <c r="T149" s="545"/>
      <c r="U149" s="1342"/>
      <c r="V149" s="522" t="str">
        <f>Sprachen!L348</f>
        <v>Unterschrift</v>
      </c>
      <c r="W149" s="523"/>
      <c r="X149" s="523"/>
      <c r="Y149" s="523"/>
      <c r="Z149" s="524"/>
      <c r="AA149" s="697"/>
      <c r="AB149" s="697"/>
      <c r="AC149" s="697"/>
      <c r="AD149" s="697"/>
      <c r="AE149" s="697"/>
      <c r="AF149" s="697"/>
      <c r="AG149" s="697"/>
      <c r="AH149" s="697"/>
      <c r="AI149" s="697"/>
      <c r="AJ149" s="697"/>
      <c r="AK149" s="697"/>
      <c r="AL149" s="697"/>
      <c r="AM149" s="697"/>
      <c r="AN149" s="698"/>
    </row>
    <row r="150" ht="15" thickTop="1"/>
  </sheetData>
  <mergeCells count="852">
    <mergeCell ref="AA149:AN149"/>
    <mergeCell ref="I147:U147"/>
    <mergeCell ref="A148:H148"/>
    <mergeCell ref="I148:U148"/>
    <mergeCell ref="A149:H149"/>
    <mergeCell ref="I149:U149"/>
    <mergeCell ref="V149:Z149"/>
    <mergeCell ref="K144:O144"/>
    <mergeCell ref="P144:AI144"/>
    <mergeCell ref="AJ144:AN144"/>
    <mergeCell ref="A145:H145"/>
    <mergeCell ref="I145:U145"/>
    <mergeCell ref="V145:Z148"/>
    <mergeCell ref="AA145:AN148"/>
    <mergeCell ref="A146:H146"/>
    <mergeCell ref="I146:U146"/>
    <mergeCell ref="A147:H147"/>
    <mergeCell ref="A140:J144"/>
    <mergeCell ref="K143:O143"/>
    <mergeCell ref="P143:AI143"/>
    <mergeCell ref="AJ143:AN143"/>
    <mergeCell ref="A135:J139"/>
    <mergeCell ref="K135:O135"/>
    <mergeCell ref="P135:AN135"/>
    <mergeCell ref="K136:O136"/>
    <mergeCell ref="P136:AN136"/>
    <mergeCell ref="K137:O137"/>
    <mergeCell ref="P137:AN137"/>
    <mergeCell ref="AJ141:AN141"/>
    <mergeCell ref="K142:O142"/>
    <mergeCell ref="P142:AI142"/>
    <mergeCell ref="AJ142:AN142"/>
    <mergeCell ref="K138:O138"/>
    <mergeCell ref="P138:AN138"/>
    <mergeCell ref="K139:O139"/>
    <mergeCell ref="P139:AN139"/>
    <mergeCell ref="K140:O140"/>
    <mergeCell ref="P140:AI140"/>
    <mergeCell ref="AJ140:AN140"/>
    <mergeCell ref="K141:O141"/>
    <mergeCell ref="P141:AI141"/>
    <mergeCell ref="A129:J129"/>
    <mergeCell ref="K129:AN129"/>
    <mergeCell ref="A130:J134"/>
    <mergeCell ref="K130:O130"/>
    <mergeCell ref="P130:AN130"/>
    <mergeCell ref="K131:O131"/>
    <mergeCell ref="P131:AN131"/>
    <mergeCell ref="K132:O132"/>
    <mergeCell ref="P132:AN132"/>
    <mergeCell ref="K133:O133"/>
    <mergeCell ref="P133:AN133"/>
    <mergeCell ref="K134:O134"/>
    <mergeCell ref="P134:AN134"/>
    <mergeCell ref="A124:H124"/>
    <mergeCell ref="I124:U124"/>
    <mergeCell ref="A118:R118"/>
    <mergeCell ref="S118:T118"/>
    <mergeCell ref="U118:AL118"/>
    <mergeCell ref="A127:R127"/>
    <mergeCell ref="S127:T127"/>
    <mergeCell ref="U127:AL128"/>
    <mergeCell ref="AM127:AN128"/>
    <mergeCell ref="A128:R128"/>
    <mergeCell ref="S128:T128"/>
    <mergeCell ref="V124:Z124"/>
    <mergeCell ref="AA124:AN124"/>
    <mergeCell ref="A125:AN125"/>
    <mergeCell ref="A126:R126"/>
    <mergeCell ref="S126:T126"/>
    <mergeCell ref="U126:AL126"/>
    <mergeCell ref="AM126:AN126"/>
    <mergeCell ref="AM118:AN118"/>
    <mergeCell ref="A119:AN119"/>
    <mergeCell ref="A120:H120"/>
    <mergeCell ref="I120:U120"/>
    <mergeCell ref="V120:Z123"/>
    <mergeCell ref="AA120:AN123"/>
    <mergeCell ref="Y114:AA114"/>
    <mergeCell ref="AB114:AJ114"/>
    <mergeCell ref="AK114:AN114"/>
    <mergeCell ref="A115:AN115"/>
    <mergeCell ref="A116:AN116"/>
    <mergeCell ref="A117:AN117"/>
    <mergeCell ref="A114:L114"/>
    <mergeCell ref="M114:N114"/>
    <mergeCell ref="O114:P114"/>
    <mergeCell ref="Q114:R114"/>
    <mergeCell ref="S114:U114"/>
    <mergeCell ref="V114:X114"/>
    <mergeCell ref="A122:H122"/>
    <mergeCell ref="I122:U122"/>
    <mergeCell ref="A123:H123"/>
    <mergeCell ref="I123:U123"/>
    <mergeCell ref="A113:L113"/>
    <mergeCell ref="M113:N113"/>
    <mergeCell ref="O113:P113"/>
    <mergeCell ref="Q113:R113"/>
    <mergeCell ref="S113:U113"/>
    <mergeCell ref="A121:H121"/>
    <mergeCell ref="I121:U121"/>
    <mergeCell ref="V113:X113"/>
    <mergeCell ref="Y113:AA113"/>
    <mergeCell ref="AB113:AJ113"/>
    <mergeCell ref="AK113:AN113"/>
    <mergeCell ref="A112:L112"/>
    <mergeCell ref="M112:N112"/>
    <mergeCell ref="O112:P112"/>
    <mergeCell ref="Q112:R112"/>
    <mergeCell ref="S112:U112"/>
    <mergeCell ref="V112:X112"/>
    <mergeCell ref="Y112:AA112"/>
    <mergeCell ref="AB112:AJ112"/>
    <mergeCell ref="AK112:AN112"/>
    <mergeCell ref="Y110:AA110"/>
    <mergeCell ref="AB110:AJ110"/>
    <mergeCell ref="AK110:AN110"/>
    <mergeCell ref="A111:L111"/>
    <mergeCell ref="M111:N111"/>
    <mergeCell ref="O111:P111"/>
    <mergeCell ref="Q111:R111"/>
    <mergeCell ref="S111:U111"/>
    <mergeCell ref="V111:X111"/>
    <mergeCell ref="Y111:AA111"/>
    <mergeCell ref="A110:L110"/>
    <mergeCell ref="M110:N110"/>
    <mergeCell ref="O110:P110"/>
    <mergeCell ref="Q110:R110"/>
    <mergeCell ref="S110:U110"/>
    <mergeCell ref="V110:X110"/>
    <mergeCell ref="AB111:AJ111"/>
    <mergeCell ref="AK111:AN111"/>
    <mergeCell ref="A108:AN108"/>
    <mergeCell ref="A109:L109"/>
    <mergeCell ref="M109:N109"/>
    <mergeCell ref="O109:P109"/>
    <mergeCell ref="Q109:R109"/>
    <mergeCell ref="S109:U109"/>
    <mergeCell ref="V109:X109"/>
    <mergeCell ref="Y109:AA109"/>
    <mergeCell ref="AB109:AJ109"/>
    <mergeCell ref="AK109:AN109"/>
    <mergeCell ref="C107:K107"/>
    <mergeCell ref="L107:P107"/>
    <mergeCell ref="Q107:T107"/>
    <mergeCell ref="U107:AE107"/>
    <mergeCell ref="AF107:AJ107"/>
    <mergeCell ref="AK107:AN107"/>
    <mergeCell ref="C106:K106"/>
    <mergeCell ref="L106:P106"/>
    <mergeCell ref="Q106:T106"/>
    <mergeCell ref="U106:AE106"/>
    <mergeCell ref="AF106:AJ106"/>
    <mergeCell ref="AK106:AN106"/>
    <mergeCell ref="C105:K105"/>
    <mergeCell ref="L105:P105"/>
    <mergeCell ref="Q105:T105"/>
    <mergeCell ref="U105:AE105"/>
    <mergeCell ref="AF105:AJ105"/>
    <mergeCell ref="AK105:AN105"/>
    <mergeCell ref="C104:K104"/>
    <mergeCell ref="L104:P104"/>
    <mergeCell ref="Q104:T104"/>
    <mergeCell ref="U104:AE104"/>
    <mergeCell ref="AF104:AJ104"/>
    <mergeCell ref="AK104:AN104"/>
    <mergeCell ref="C103:K103"/>
    <mergeCell ref="L103:P103"/>
    <mergeCell ref="Q103:T103"/>
    <mergeCell ref="U103:AE103"/>
    <mergeCell ref="AF103:AJ103"/>
    <mergeCell ref="AK103:AN103"/>
    <mergeCell ref="C102:K102"/>
    <mergeCell ref="L102:P102"/>
    <mergeCell ref="Q102:T102"/>
    <mergeCell ref="U102:AE102"/>
    <mergeCell ref="AF102:AJ102"/>
    <mergeCell ref="AK102:AN102"/>
    <mergeCell ref="C101:K101"/>
    <mergeCell ref="L101:P101"/>
    <mergeCell ref="Q101:T101"/>
    <mergeCell ref="U101:AE101"/>
    <mergeCell ref="AF101:AJ101"/>
    <mergeCell ref="AK101:AN101"/>
    <mergeCell ref="C100:K100"/>
    <mergeCell ref="L100:P100"/>
    <mergeCell ref="Q100:T100"/>
    <mergeCell ref="U100:AE100"/>
    <mergeCell ref="AF100:AJ100"/>
    <mergeCell ref="AK100:AN100"/>
    <mergeCell ref="C99:K99"/>
    <mergeCell ref="L99:P99"/>
    <mergeCell ref="Q99:T99"/>
    <mergeCell ref="U99:AE99"/>
    <mergeCell ref="AF99:AJ99"/>
    <mergeCell ref="AK99:AN99"/>
    <mergeCell ref="C98:K98"/>
    <mergeCell ref="L98:P98"/>
    <mergeCell ref="Q98:T98"/>
    <mergeCell ref="U98:AE98"/>
    <mergeCell ref="AF98:AJ98"/>
    <mergeCell ref="AK98:AN98"/>
    <mergeCell ref="C97:K97"/>
    <mergeCell ref="L97:P97"/>
    <mergeCell ref="Q97:T97"/>
    <mergeCell ref="U97:AE97"/>
    <mergeCell ref="AF97:AJ97"/>
    <mergeCell ref="AK97:AN97"/>
    <mergeCell ref="C96:K96"/>
    <mergeCell ref="L96:P96"/>
    <mergeCell ref="Q96:T96"/>
    <mergeCell ref="U96:AE96"/>
    <mergeCell ref="AF96:AJ96"/>
    <mergeCell ref="AK96:AN96"/>
    <mergeCell ref="C95:K95"/>
    <mergeCell ref="L95:P95"/>
    <mergeCell ref="Q95:T95"/>
    <mergeCell ref="U95:AE95"/>
    <mergeCell ref="AF95:AJ95"/>
    <mergeCell ref="AK95:AN95"/>
    <mergeCell ref="C94:K94"/>
    <mergeCell ref="L94:P94"/>
    <mergeCell ref="Q94:T94"/>
    <mergeCell ref="U94:AE94"/>
    <mergeCell ref="AF94:AJ94"/>
    <mergeCell ref="AK94:AN94"/>
    <mergeCell ref="C93:K93"/>
    <mergeCell ref="L93:P93"/>
    <mergeCell ref="Q93:T93"/>
    <mergeCell ref="U93:AE93"/>
    <mergeCell ref="AF93:AJ93"/>
    <mergeCell ref="AK93:AN93"/>
    <mergeCell ref="C92:K92"/>
    <mergeCell ref="L92:P92"/>
    <mergeCell ref="Q92:T92"/>
    <mergeCell ref="U92:AE92"/>
    <mergeCell ref="AF92:AJ92"/>
    <mergeCell ref="AK92:AN92"/>
    <mergeCell ref="C91:K91"/>
    <mergeCell ref="L91:P91"/>
    <mergeCell ref="Q91:T91"/>
    <mergeCell ref="U91:AE91"/>
    <mergeCell ref="AF91:AJ91"/>
    <mergeCell ref="AK91:AN91"/>
    <mergeCell ref="C90:K90"/>
    <mergeCell ref="L90:P90"/>
    <mergeCell ref="Q90:T90"/>
    <mergeCell ref="U90:AE90"/>
    <mergeCell ref="AF90:AJ90"/>
    <mergeCell ref="AK90:AN90"/>
    <mergeCell ref="C89:K89"/>
    <mergeCell ref="L89:P89"/>
    <mergeCell ref="Q89:T89"/>
    <mergeCell ref="U89:AE89"/>
    <mergeCell ref="AF89:AJ89"/>
    <mergeCell ref="AK89:AN89"/>
    <mergeCell ref="C88:K88"/>
    <mergeCell ref="L88:P88"/>
    <mergeCell ref="Q88:T88"/>
    <mergeCell ref="U88:AE88"/>
    <mergeCell ref="AF88:AJ88"/>
    <mergeCell ref="AK88:AN88"/>
    <mergeCell ref="C87:K87"/>
    <mergeCell ref="L87:P87"/>
    <mergeCell ref="Q87:T87"/>
    <mergeCell ref="U87:AE87"/>
    <mergeCell ref="AF87:AJ87"/>
    <mergeCell ref="AK87:AN87"/>
    <mergeCell ref="C86:K86"/>
    <mergeCell ref="L86:P86"/>
    <mergeCell ref="Q86:T86"/>
    <mergeCell ref="U86:AE86"/>
    <mergeCell ref="AF86:AJ86"/>
    <mergeCell ref="AK86:AN86"/>
    <mergeCell ref="C85:K85"/>
    <mergeCell ref="L85:P85"/>
    <mergeCell ref="Q85:T85"/>
    <mergeCell ref="U85:AE85"/>
    <mergeCell ref="AF85:AJ85"/>
    <mergeCell ref="AK85:AN85"/>
    <mergeCell ref="C84:K84"/>
    <mergeCell ref="L84:P84"/>
    <mergeCell ref="Q84:T84"/>
    <mergeCell ref="U84:AE84"/>
    <mergeCell ref="AF84:AJ84"/>
    <mergeCell ref="AK84:AN84"/>
    <mergeCell ref="C83:K83"/>
    <mergeCell ref="L83:P83"/>
    <mergeCell ref="Q83:T83"/>
    <mergeCell ref="U83:AE83"/>
    <mergeCell ref="AF83:AJ83"/>
    <mergeCell ref="AK83:AN83"/>
    <mergeCell ref="C82:K82"/>
    <mergeCell ref="L82:P82"/>
    <mergeCell ref="Q82:T82"/>
    <mergeCell ref="U82:AE82"/>
    <mergeCell ref="AF82:AJ82"/>
    <mergeCell ref="AK82:AN82"/>
    <mergeCell ref="C81:K81"/>
    <mergeCell ref="L81:P81"/>
    <mergeCell ref="Q81:T81"/>
    <mergeCell ref="U81:AE81"/>
    <mergeCell ref="AF81:AJ81"/>
    <mergeCell ref="AK81:AN81"/>
    <mergeCell ref="C80:K80"/>
    <mergeCell ref="L80:P80"/>
    <mergeCell ref="Q80:T80"/>
    <mergeCell ref="U80:AE80"/>
    <mergeCell ref="AF80:AJ80"/>
    <mergeCell ref="AK80:AN80"/>
    <mergeCell ref="L76:P76"/>
    <mergeCell ref="Q76:T76"/>
    <mergeCell ref="U76:AE76"/>
    <mergeCell ref="AF76:AJ76"/>
    <mergeCell ref="AK76:AN76"/>
    <mergeCell ref="C79:K79"/>
    <mergeCell ref="L79:P79"/>
    <mergeCell ref="Q79:T79"/>
    <mergeCell ref="U79:AE79"/>
    <mergeCell ref="AF79:AJ79"/>
    <mergeCell ref="AK79:AN79"/>
    <mergeCell ref="C78:K78"/>
    <mergeCell ref="L78:P78"/>
    <mergeCell ref="Q78:T78"/>
    <mergeCell ref="U78:AE78"/>
    <mergeCell ref="AF78:AJ78"/>
    <mergeCell ref="AK78:AN78"/>
    <mergeCell ref="AK74:AN74"/>
    <mergeCell ref="C75:K75"/>
    <mergeCell ref="L75:P75"/>
    <mergeCell ref="Q75:T75"/>
    <mergeCell ref="U75:AE75"/>
    <mergeCell ref="AF75:AJ75"/>
    <mergeCell ref="AK75:AN75"/>
    <mergeCell ref="A72:AN72"/>
    <mergeCell ref="A73:B73"/>
    <mergeCell ref="C73:T73"/>
    <mergeCell ref="U73:AN73"/>
    <mergeCell ref="A74:B107"/>
    <mergeCell ref="C74:K74"/>
    <mergeCell ref="L74:P74"/>
    <mergeCell ref="Q74:T74"/>
    <mergeCell ref="U74:AE74"/>
    <mergeCell ref="AF74:AJ74"/>
    <mergeCell ref="C77:K77"/>
    <mergeCell ref="L77:P77"/>
    <mergeCell ref="Q77:T77"/>
    <mergeCell ref="U77:AE77"/>
    <mergeCell ref="AF77:AJ77"/>
    <mergeCell ref="AK77:AN77"/>
    <mergeCell ref="C76:K76"/>
    <mergeCell ref="AB70:AE70"/>
    <mergeCell ref="AF70:AN70"/>
    <mergeCell ref="A71:C71"/>
    <mergeCell ref="D71:L71"/>
    <mergeCell ref="M71:N71"/>
    <mergeCell ref="O71:P71"/>
    <mergeCell ref="Q71:R71"/>
    <mergeCell ref="S71:AA71"/>
    <mergeCell ref="AB71:AE71"/>
    <mergeCell ref="AF71:AN71"/>
    <mergeCell ref="A70:C70"/>
    <mergeCell ref="D70:L70"/>
    <mergeCell ref="M70:N70"/>
    <mergeCell ref="O70:P70"/>
    <mergeCell ref="Q70:R70"/>
    <mergeCell ref="S70:AA70"/>
    <mergeCell ref="AB68:AE68"/>
    <mergeCell ref="AF68:AN68"/>
    <mergeCell ref="A69:C69"/>
    <mergeCell ref="D69:L69"/>
    <mergeCell ref="M69:N69"/>
    <mergeCell ref="O69:P69"/>
    <mergeCell ref="Q69:R69"/>
    <mergeCell ref="S69:AA69"/>
    <mergeCell ref="AB69:AE69"/>
    <mergeCell ref="AF69:AN69"/>
    <mergeCell ref="A68:C68"/>
    <mergeCell ref="D68:L68"/>
    <mergeCell ref="M68:N68"/>
    <mergeCell ref="O68:P68"/>
    <mergeCell ref="Q68:R68"/>
    <mergeCell ref="S68:AA68"/>
    <mergeCell ref="AB66:AE66"/>
    <mergeCell ref="AF66:AN66"/>
    <mergeCell ref="A67:C67"/>
    <mergeCell ref="D67:L67"/>
    <mergeCell ref="M67:N67"/>
    <mergeCell ref="O67:P67"/>
    <mergeCell ref="Q67:R67"/>
    <mergeCell ref="S67:AA67"/>
    <mergeCell ref="AB67:AE67"/>
    <mergeCell ref="AF67:AN67"/>
    <mergeCell ref="A66:C66"/>
    <mergeCell ref="D66:L66"/>
    <mergeCell ref="M66:N66"/>
    <mergeCell ref="O66:P66"/>
    <mergeCell ref="Q66:R66"/>
    <mergeCell ref="S66:AA66"/>
    <mergeCell ref="M65:N65"/>
    <mergeCell ref="O65:P65"/>
    <mergeCell ref="Q65:R65"/>
    <mergeCell ref="S65:AA65"/>
    <mergeCell ref="AB65:AE65"/>
    <mergeCell ref="AF65:AN65"/>
    <mergeCell ref="A64:C64"/>
    <mergeCell ref="D64:L64"/>
    <mergeCell ref="M64:N64"/>
    <mergeCell ref="O64:P64"/>
    <mergeCell ref="Q64:R64"/>
    <mergeCell ref="S64:AA64"/>
    <mergeCell ref="AT61:AT71"/>
    <mergeCell ref="AU61:AU71"/>
    <mergeCell ref="AV61:AV71"/>
    <mergeCell ref="AW61:AW71"/>
    <mergeCell ref="AB62:AE62"/>
    <mergeCell ref="AF62:AN62"/>
    <mergeCell ref="AB63:AE63"/>
    <mergeCell ref="AF63:AN63"/>
    <mergeCell ref="A63:C63"/>
    <mergeCell ref="D63:L63"/>
    <mergeCell ref="M63:N63"/>
    <mergeCell ref="O63:P63"/>
    <mergeCell ref="Q63:R63"/>
    <mergeCell ref="S63:AA63"/>
    <mergeCell ref="A62:C62"/>
    <mergeCell ref="D62:L62"/>
    <mergeCell ref="M62:N62"/>
    <mergeCell ref="O62:P62"/>
    <mergeCell ref="Q62:R62"/>
    <mergeCell ref="S62:AA62"/>
    <mergeCell ref="AB64:AE64"/>
    <mergeCell ref="AF64:AN64"/>
    <mergeCell ref="A65:C65"/>
    <mergeCell ref="D65:L65"/>
    <mergeCell ref="A59:C59"/>
    <mergeCell ref="D59:AN59"/>
    <mergeCell ref="A60:R60"/>
    <mergeCell ref="S60:AA60"/>
    <mergeCell ref="A61:C61"/>
    <mergeCell ref="D61:L61"/>
    <mergeCell ref="M61:N61"/>
    <mergeCell ref="O61:P61"/>
    <mergeCell ref="Q61:R61"/>
    <mergeCell ref="S61:AA61"/>
    <mergeCell ref="AB61:AE61"/>
    <mergeCell ref="AF61:AN61"/>
    <mergeCell ref="AB57:AE57"/>
    <mergeCell ref="AF57:AN57"/>
    <mergeCell ref="A58:C58"/>
    <mergeCell ref="D58:L58"/>
    <mergeCell ref="M58:N58"/>
    <mergeCell ref="O58:P58"/>
    <mergeCell ref="Q58:R58"/>
    <mergeCell ref="S58:AA58"/>
    <mergeCell ref="AB58:AE58"/>
    <mergeCell ref="AF58:AN58"/>
    <mergeCell ref="A57:C57"/>
    <mergeCell ref="D57:L57"/>
    <mergeCell ref="M57:N57"/>
    <mergeCell ref="O57:P57"/>
    <mergeCell ref="Q57:R57"/>
    <mergeCell ref="S57:AA57"/>
    <mergeCell ref="AB55:AE55"/>
    <mergeCell ref="AF55:AN55"/>
    <mergeCell ref="A56:C56"/>
    <mergeCell ref="D56:L56"/>
    <mergeCell ref="M56:N56"/>
    <mergeCell ref="O56:P56"/>
    <mergeCell ref="Q56:R56"/>
    <mergeCell ref="S56:AA56"/>
    <mergeCell ref="AB56:AE56"/>
    <mergeCell ref="AF56:AN56"/>
    <mergeCell ref="A55:C55"/>
    <mergeCell ref="D55:L55"/>
    <mergeCell ref="M55:N55"/>
    <mergeCell ref="O55:P55"/>
    <mergeCell ref="Q55:R55"/>
    <mergeCell ref="S55:AA55"/>
    <mergeCell ref="M54:N54"/>
    <mergeCell ref="O54:P54"/>
    <mergeCell ref="Q54:R54"/>
    <mergeCell ref="S54:AA54"/>
    <mergeCell ref="AB54:AE54"/>
    <mergeCell ref="AF54:AN54"/>
    <mergeCell ref="A53:C53"/>
    <mergeCell ref="D53:L53"/>
    <mergeCell ref="M53:N53"/>
    <mergeCell ref="O53:P53"/>
    <mergeCell ref="Q53:R53"/>
    <mergeCell ref="S53:AA53"/>
    <mergeCell ref="AT50:AT58"/>
    <mergeCell ref="AU50:AU58"/>
    <mergeCell ref="AV50:AV58"/>
    <mergeCell ref="AW50:AW58"/>
    <mergeCell ref="AB51:AE51"/>
    <mergeCell ref="AF51:AN51"/>
    <mergeCell ref="AB52:AE52"/>
    <mergeCell ref="AF52:AN52"/>
    <mergeCell ref="A52:C52"/>
    <mergeCell ref="D52:L52"/>
    <mergeCell ref="M52:N52"/>
    <mergeCell ref="O52:P52"/>
    <mergeCell ref="Q52:R52"/>
    <mergeCell ref="S52:AA52"/>
    <mergeCell ref="A51:C51"/>
    <mergeCell ref="D51:L51"/>
    <mergeCell ref="M51:N51"/>
    <mergeCell ref="O51:P51"/>
    <mergeCell ref="Q51:R51"/>
    <mergeCell ref="S51:AA51"/>
    <mergeCell ref="AB53:AE53"/>
    <mergeCell ref="AF53:AN53"/>
    <mergeCell ref="A54:C54"/>
    <mergeCell ref="D54:L54"/>
    <mergeCell ref="AB48:AE48"/>
    <mergeCell ref="AF48:AN48"/>
    <mergeCell ref="A49:C49"/>
    <mergeCell ref="D49:AN49"/>
    <mergeCell ref="A50:C50"/>
    <mergeCell ref="D50:L50"/>
    <mergeCell ref="M50:N50"/>
    <mergeCell ref="O50:P50"/>
    <mergeCell ref="Q50:R50"/>
    <mergeCell ref="S50:AA50"/>
    <mergeCell ref="A48:C48"/>
    <mergeCell ref="D48:L48"/>
    <mergeCell ref="M48:N48"/>
    <mergeCell ref="O48:P48"/>
    <mergeCell ref="Q48:R48"/>
    <mergeCell ref="S48:AA48"/>
    <mergeCell ref="AB50:AE50"/>
    <mergeCell ref="AF50:AN50"/>
    <mergeCell ref="M47:N47"/>
    <mergeCell ref="O47:P47"/>
    <mergeCell ref="Q47:R47"/>
    <mergeCell ref="S47:AA47"/>
    <mergeCell ref="AB47:AE47"/>
    <mergeCell ref="AF47:AN47"/>
    <mergeCell ref="A46:C46"/>
    <mergeCell ref="D46:L46"/>
    <mergeCell ref="M46:N46"/>
    <mergeCell ref="O46:P46"/>
    <mergeCell ref="Q46:R46"/>
    <mergeCell ref="S46:AA46"/>
    <mergeCell ref="AT43:AT48"/>
    <mergeCell ref="AU43:AU48"/>
    <mergeCell ref="AV43:AV48"/>
    <mergeCell ref="AW43:AW48"/>
    <mergeCell ref="A44:C44"/>
    <mergeCell ref="D44:L44"/>
    <mergeCell ref="M44:N44"/>
    <mergeCell ref="O44:P44"/>
    <mergeCell ref="Q44:R44"/>
    <mergeCell ref="S44:AA44"/>
    <mergeCell ref="AB44:AE44"/>
    <mergeCell ref="AF44:AN44"/>
    <mergeCell ref="A45:C45"/>
    <mergeCell ref="D45:L45"/>
    <mergeCell ref="M45:N45"/>
    <mergeCell ref="O45:P45"/>
    <mergeCell ref="Q45:R45"/>
    <mergeCell ref="S45:AA45"/>
    <mergeCell ref="AB45:AE45"/>
    <mergeCell ref="AF45:AN45"/>
    <mergeCell ref="AB46:AE46"/>
    <mergeCell ref="AF46:AN46"/>
    <mergeCell ref="A47:C47"/>
    <mergeCell ref="D47:L47"/>
    <mergeCell ref="A42:C42"/>
    <mergeCell ref="D42:AN42"/>
    <mergeCell ref="A43:C43"/>
    <mergeCell ref="D43:L43"/>
    <mergeCell ref="M43:N43"/>
    <mergeCell ref="O43:P43"/>
    <mergeCell ref="Q43:R43"/>
    <mergeCell ref="S43:AA43"/>
    <mergeCell ref="AB43:AE43"/>
    <mergeCell ref="AF43:AN43"/>
    <mergeCell ref="AB40:AE40"/>
    <mergeCell ref="AF40:AN40"/>
    <mergeCell ref="A41:C41"/>
    <mergeCell ref="D41:L41"/>
    <mergeCell ref="M41:N41"/>
    <mergeCell ref="O41:P41"/>
    <mergeCell ref="Q41:R41"/>
    <mergeCell ref="S41:AA41"/>
    <mergeCell ref="AB41:AE41"/>
    <mergeCell ref="AF41:AN41"/>
    <mergeCell ref="A40:C40"/>
    <mergeCell ref="D40:L40"/>
    <mergeCell ref="M40:N40"/>
    <mergeCell ref="O40:P40"/>
    <mergeCell ref="Q40:R40"/>
    <mergeCell ref="S40:AA40"/>
    <mergeCell ref="AB38:AE38"/>
    <mergeCell ref="AF38:AN38"/>
    <mergeCell ref="A39:C39"/>
    <mergeCell ref="D39:L39"/>
    <mergeCell ref="M39:N39"/>
    <mergeCell ref="O39:P39"/>
    <mergeCell ref="Q39:R39"/>
    <mergeCell ref="S39:AA39"/>
    <mergeCell ref="AB39:AE39"/>
    <mergeCell ref="AF39:AN39"/>
    <mergeCell ref="A38:C38"/>
    <mergeCell ref="D38:L38"/>
    <mergeCell ref="M38:N38"/>
    <mergeCell ref="O38:P38"/>
    <mergeCell ref="Q38:R38"/>
    <mergeCell ref="S38:AA38"/>
    <mergeCell ref="AB36:AE36"/>
    <mergeCell ref="AF36:AN36"/>
    <mergeCell ref="A37:C37"/>
    <mergeCell ref="D37:L37"/>
    <mergeCell ref="M37:N37"/>
    <mergeCell ref="O37:P37"/>
    <mergeCell ref="Q37:R37"/>
    <mergeCell ref="S37:AA37"/>
    <mergeCell ref="AB37:AE37"/>
    <mergeCell ref="AF37:AN37"/>
    <mergeCell ref="A36:C36"/>
    <mergeCell ref="D36:L36"/>
    <mergeCell ref="M36:N36"/>
    <mergeCell ref="O36:P36"/>
    <mergeCell ref="Q36:R36"/>
    <mergeCell ref="S36:AA36"/>
    <mergeCell ref="AB34:AE34"/>
    <mergeCell ref="AF34:AN34"/>
    <mergeCell ref="A35:C35"/>
    <mergeCell ref="D35:L35"/>
    <mergeCell ref="M35:N35"/>
    <mergeCell ref="O35:P35"/>
    <mergeCell ref="Q35:R35"/>
    <mergeCell ref="S35:AA35"/>
    <mergeCell ref="AB35:AE35"/>
    <mergeCell ref="AF35:AN35"/>
    <mergeCell ref="A34:C34"/>
    <mergeCell ref="D34:L34"/>
    <mergeCell ref="M34:N34"/>
    <mergeCell ref="O34:P34"/>
    <mergeCell ref="Q34:R34"/>
    <mergeCell ref="S34:AA34"/>
    <mergeCell ref="M33:N33"/>
    <mergeCell ref="O33:P33"/>
    <mergeCell ref="Q33:R33"/>
    <mergeCell ref="S33:AA33"/>
    <mergeCell ref="AB33:AE33"/>
    <mergeCell ref="AF33:AN33"/>
    <mergeCell ref="A32:C32"/>
    <mergeCell ref="D32:L32"/>
    <mergeCell ref="M32:N32"/>
    <mergeCell ref="O32:P32"/>
    <mergeCell ref="Q32:R32"/>
    <mergeCell ref="S32:AA32"/>
    <mergeCell ref="AT29:AT41"/>
    <mergeCell ref="AU29:AU41"/>
    <mergeCell ref="AV29:AV41"/>
    <mergeCell ref="AW29:AW41"/>
    <mergeCell ref="A30:C30"/>
    <mergeCell ref="D30:L30"/>
    <mergeCell ref="M30:N30"/>
    <mergeCell ref="O30:P30"/>
    <mergeCell ref="Q30:R30"/>
    <mergeCell ref="S30:AA30"/>
    <mergeCell ref="AB30:AE30"/>
    <mergeCell ref="AF30:AN30"/>
    <mergeCell ref="A31:C31"/>
    <mergeCell ref="D31:L31"/>
    <mergeCell ref="M31:N31"/>
    <mergeCell ref="O31:P31"/>
    <mergeCell ref="Q31:R31"/>
    <mergeCell ref="S31:AA31"/>
    <mergeCell ref="AB31:AE31"/>
    <mergeCell ref="AF31:AN31"/>
    <mergeCell ref="AB32:AE32"/>
    <mergeCell ref="AF32:AN32"/>
    <mergeCell ref="A33:C33"/>
    <mergeCell ref="D33:L33"/>
    <mergeCell ref="A28:C28"/>
    <mergeCell ref="D28:AN28"/>
    <mergeCell ref="A29:C29"/>
    <mergeCell ref="D29:L29"/>
    <mergeCell ref="M29:N29"/>
    <mergeCell ref="O29:P29"/>
    <mergeCell ref="Q29:R29"/>
    <mergeCell ref="S29:AA29"/>
    <mergeCell ref="AB29:AE29"/>
    <mergeCell ref="AF29:AN29"/>
    <mergeCell ref="AT25:AT27"/>
    <mergeCell ref="AU25:AU27"/>
    <mergeCell ref="AV25:AV27"/>
    <mergeCell ref="AW25:AW27"/>
    <mergeCell ref="A26:C26"/>
    <mergeCell ref="D26:L26"/>
    <mergeCell ref="M26:N26"/>
    <mergeCell ref="O26:P26"/>
    <mergeCell ref="Q26:R26"/>
    <mergeCell ref="S26:AA26"/>
    <mergeCell ref="AB26:AE26"/>
    <mergeCell ref="AF26:AN26"/>
    <mergeCell ref="A27:C27"/>
    <mergeCell ref="D27:L27"/>
    <mergeCell ref="M27:N27"/>
    <mergeCell ref="O27:P27"/>
    <mergeCell ref="Q27:R27"/>
    <mergeCell ref="S27:AA27"/>
    <mergeCell ref="AB27:AE27"/>
    <mergeCell ref="AF27:AN27"/>
    <mergeCell ref="A24:C24"/>
    <mergeCell ref="D24:AN24"/>
    <mergeCell ref="A25:C25"/>
    <mergeCell ref="D25:L25"/>
    <mergeCell ref="M25:N25"/>
    <mergeCell ref="O25:P25"/>
    <mergeCell ref="Q25:R25"/>
    <mergeCell ref="S25:AA25"/>
    <mergeCell ref="AB25:AE25"/>
    <mergeCell ref="AF25:AN25"/>
    <mergeCell ref="M23:N23"/>
    <mergeCell ref="O23:P23"/>
    <mergeCell ref="Q23:R23"/>
    <mergeCell ref="S23:AA23"/>
    <mergeCell ref="AB23:AE23"/>
    <mergeCell ref="AF23:AN23"/>
    <mergeCell ref="A22:C22"/>
    <mergeCell ref="D22:L22"/>
    <mergeCell ref="M22:N22"/>
    <mergeCell ref="O22:P22"/>
    <mergeCell ref="Q22:R22"/>
    <mergeCell ref="S22:AA22"/>
    <mergeCell ref="AT19:AT23"/>
    <mergeCell ref="AU19:AU23"/>
    <mergeCell ref="AV19:AV23"/>
    <mergeCell ref="AW19:AW23"/>
    <mergeCell ref="AB20:AE20"/>
    <mergeCell ref="AF20:AN20"/>
    <mergeCell ref="AB21:AE21"/>
    <mergeCell ref="AF21:AN21"/>
    <mergeCell ref="A21:C21"/>
    <mergeCell ref="D21:L21"/>
    <mergeCell ref="M21:N21"/>
    <mergeCell ref="O21:P21"/>
    <mergeCell ref="Q21:R21"/>
    <mergeCell ref="S21:AA21"/>
    <mergeCell ref="A20:C20"/>
    <mergeCell ref="D20:L20"/>
    <mergeCell ref="M20:N20"/>
    <mergeCell ref="O20:P20"/>
    <mergeCell ref="Q20:R20"/>
    <mergeCell ref="S20:AA20"/>
    <mergeCell ref="AB22:AE22"/>
    <mergeCell ref="AF22:AN22"/>
    <mergeCell ref="A23:C23"/>
    <mergeCell ref="D23:L23"/>
    <mergeCell ref="A19:C19"/>
    <mergeCell ref="D19:L19"/>
    <mergeCell ref="M19:N19"/>
    <mergeCell ref="O19:P19"/>
    <mergeCell ref="Q19:R19"/>
    <mergeCell ref="S19:AA19"/>
    <mergeCell ref="AB16:AE16"/>
    <mergeCell ref="AF16:AN16"/>
    <mergeCell ref="A17:R17"/>
    <mergeCell ref="S17:AA17"/>
    <mergeCell ref="A18:C18"/>
    <mergeCell ref="D18:AN18"/>
    <mergeCell ref="AB19:AE19"/>
    <mergeCell ref="AF19:AN19"/>
    <mergeCell ref="AU15:AU16"/>
    <mergeCell ref="AV15:AV16"/>
    <mergeCell ref="AW15:AW16"/>
    <mergeCell ref="A16:C16"/>
    <mergeCell ref="D16:L16"/>
    <mergeCell ref="M16:N16"/>
    <mergeCell ref="O16:P16"/>
    <mergeCell ref="Q16:R16"/>
    <mergeCell ref="S16:AA16"/>
    <mergeCell ref="A15:C15"/>
    <mergeCell ref="D15:L15"/>
    <mergeCell ref="M15:N15"/>
    <mergeCell ref="O15:P15"/>
    <mergeCell ref="Q15:R15"/>
    <mergeCell ref="S15:AA15"/>
    <mergeCell ref="AB15:AE15"/>
    <mergeCell ref="AF15:AN15"/>
    <mergeCell ref="AT15:AT16"/>
    <mergeCell ref="A12:N12"/>
    <mergeCell ref="A13:AN13"/>
    <mergeCell ref="A14:C14"/>
    <mergeCell ref="D14:F14"/>
    <mergeCell ref="G14:L14"/>
    <mergeCell ref="M14:N14"/>
    <mergeCell ref="O14:P14"/>
    <mergeCell ref="Q14:R14"/>
    <mergeCell ref="S14:AA14"/>
    <mergeCell ref="AB14:AE14"/>
    <mergeCell ref="AF14:AN14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</mergeCells>
  <conditionalFormatting sqref="M19:N21">
    <cfRule type="expression" priority="318" dxfId="13">
      <formula>M19&lt;&gt;""</formula>
    </cfRule>
  </conditionalFormatting>
  <conditionalFormatting sqref="M23:N23">
    <cfRule type="expression" priority="5" dxfId="13">
      <formula>M23&lt;&gt;""</formula>
    </cfRule>
  </conditionalFormatting>
  <conditionalFormatting sqref="O15:P16">
    <cfRule type="expression" priority="202" dxfId="813">
      <formula>AND($O15="",$Q15="X")</formula>
    </cfRule>
    <cfRule type="cellIs" priority="308" dxfId="812" operator="equal">
      <formula>"X"</formula>
    </cfRule>
  </conditionalFormatting>
  <conditionalFormatting sqref="Q15:R16">
    <cfRule type="expression" priority="201" dxfId="581">
      <formula>AND($O15="X",$Q15="")</formula>
    </cfRule>
    <cfRule type="cellIs" priority="307" dxfId="706" operator="equal">
      <formula>"X"</formula>
    </cfRule>
  </conditionalFormatting>
  <conditionalFormatting sqref="S60:AA60">
    <cfRule type="expression" priority="286" dxfId="13">
      <formula>$S$60&lt;&gt;""</formula>
    </cfRule>
    <cfRule type="expression" priority="287" dxfId="1">
      <formula>$S$60=""</formula>
    </cfRule>
  </conditionalFormatting>
  <conditionalFormatting sqref="S17:AA17">
    <cfRule type="expression" priority="284" dxfId="706">
      <formula>$S$17&lt;&gt;""</formula>
    </cfRule>
    <cfRule type="expression" priority="285" dxfId="1">
      <formula>$S$17=""</formula>
    </cfRule>
  </conditionalFormatting>
  <conditionalFormatting sqref="AM118:AN118">
    <cfRule type="expression" priority="275" dxfId="0">
      <formula>$AM$118="X"</formula>
    </cfRule>
  </conditionalFormatting>
  <conditionalFormatting sqref="S118:T118">
    <cfRule type="expression" priority="271" dxfId="614">
      <formula>$S$118="X"</formula>
    </cfRule>
  </conditionalFormatting>
  <conditionalFormatting sqref="I120:I124">
    <cfRule type="expression" priority="269" dxfId="13">
      <formula>$I120&lt;&gt;""</formula>
    </cfRule>
    <cfRule type="expression" priority="270" dxfId="1">
      <formula>$I120=""</formula>
    </cfRule>
  </conditionalFormatting>
  <conditionalFormatting sqref="AM126:AN126">
    <cfRule type="expression" priority="268" dxfId="0">
      <formula>$AM126="X"</formula>
    </cfRule>
  </conditionalFormatting>
  <conditionalFormatting sqref="S126:T126">
    <cfRule type="expression" priority="267" dxfId="614">
      <formula>$S126="X"</formula>
    </cfRule>
  </conditionalFormatting>
  <conditionalFormatting sqref="I145:I149">
    <cfRule type="expression" priority="263" dxfId="611">
      <formula>$I145&lt;&gt;""</formula>
    </cfRule>
    <cfRule type="expression" priority="264" dxfId="1">
      <formula>$I145=""</formula>
    </cfRule>
  </conditionalFormatting>
  <conditionalFormatting sqref="AA145:AA149">
    <cfRule type="expression" priority="265" dxfId="611">
      <formula>$AA145&lt;&gt;""</formula>
    </cfRule>
    <cfRule type="expression" priority="266" dxfId="1">
      <formula>$AA145=""</formula>
    </cfRule>
  </conditionalFormatting>
  <conditionalFormatting sqref="AA120:AA124">
    <cfRule type="expression" priority="288" dxfId="13">
      <formula>$AA120&lt;&gt;""</formula>
    </cfRule>
    <cfRule type="expression" priority="289" dxfId="1">
      <formula>$AA120=""</formula>
    </cfRule>
  </conditionalFormatting>
  <conditionalFormatting sqref="A116:AN116">
    <cfRule type="expression" priority="262" dxfId="13">
      <formula>$A$116&lt;&gt;""</formula>
    </cfRule>
  </conditionalFormatting>
  <conditionalFormatting sqref="U2:AN2">
    <cfRule type="expression" priority="258" dxfId="13">
      <formula>$U$2&lt;&gt;""</formula>
    </cfRule>
    <cfRule type="expression" priority="259" dxfId="1">
      <formula>$U$2=""</formula>
    </cfRule>
  </conditionalFormatting>
  <conditionalFormatting sqref="S127:T128">
    <cfRule type="expression" priority="254" dxfId="0">
      <formula>$AO$127&gt;1</formula>
    </cfRule>
    <cfRule type="expression" priority="255" dxfId="13">
      <formula>$S127="X"</formula>
    </cfRule>
    <cfRule type="expression" priority="256" dxfId="163">
      <formula>$AO$127=1</formula>
    </cfRule>
    <cfRule type="expression" priority="257" dxfId="1">
      <formula>$S127=""</formula>
    </cfRule>
  </conditionalFormatting>
  <conditionalFormatting sqref="AM127">
    <cfRule type="expression" priority="250" dxfId="0">
      <formula>$AO$127&gt;1</formula>
    </cfRule>
    <cfRule type="expression" priority="251" dxfId="13">
      <formula>$AM$127="X"</formula>
    </cfRule>
    <cfRule type="expression" priority="252" dxfId="163">
      <formula>$AO$127=1</formula>
    </cfRule>
    <cfRule type="expression" priority="253" dxfId="1">
      <formula>$AM$127=""</formula>
    </cfRule>
  </conditionalFormatting>
  <conditionalFormatting sqref="AW15:AW71">
    <cfRule type="cellIs" priority="248" dxfId="596" operator="equal">
      <formula>2</formula>
    </cfRule>
    <cfRule type="cellIs" priority="249" dxfId="595" operator="equal">
      <formula>1</formula>
    </cfRule>
  </conditionalFormatting>
  <conditionalFormatting sqref="AI9:AN11 AI8 AI7:AN7 AI4 AI6">
    <cfRule type="expression" priority="241" dxfId="13">
      <formula>$AI4&lt;&gt;""</formula>
    </cfRule>
    <cfRule type="expression" priority="242" dxfId="1">
      <formula>$AI4=""</formula>
    </cfRule>
  </conditionalFormatting>
  <conditionalFormatting sqref="V4:AA11">
    <cfRule type="expression" priority="239" dxfId="13">
      <formula>$V4&lt;&gt;""</formula>
    </cfRule>
    <cfRule type="expression" priority="240" dxfId="1">
      <formula>$V4=""</formula>
    </cfRule>
  </conditionalFormatting>
  <conditionalFormatting sqref="H4:H11">
    <cfRule type="expression" priority="237" dxfId="13">
      <formula>$H4&lt;&gt;""</formula>
    </cfRule>
    <cfRule type="expression" priority="238" dxfId="1">
      <formula>$H4=""</formula>
    </cfRule>
  </conditionalFormatting>
  <conditionalFormatting sqref="U1:AN1">
    <cfRule type="expression" priority="234" dxfId="13">
      <formula>$U$1&lt;&gt;""</formula>
    </cfRule>
    <cfRule type="expression" priority="235" dxfId="1">
      <formula>$U$1=""</formula>
    </cfRule>
  </conditionalFormatting>
  <conditionalFormatting sqref="C75:AN107">
    <cfRule type="expression" priority="228" dxfId="706">
      <formula>C75&lt;&gt;""</formula>
    </cfRule>
  </conditionalFormatting>
  <conditionalFormatting sqref="L75:AN107">
    <cfRule type="expression" priority="229" dxfId="0">
      <formula>AND($C75&lt;&gt;"",$A$73&lt;&gt;"")</formula>
    </cfRule>
  </conditionalFormatting>
  <conditionalFormatting sqref="M61:N71">
    <cfRule type="expression" priority="225" dxfId="706">
      <formula>$M61&lt;&gt;""</formula>
    </cfRule>
  </conditionalFormatting>
  <conditionalFormatting sqref="O110:P114">
    <cfRule type="expression" priority="216" dxfId="620">
      <formula>$O110=""</formula>
    </cfRule>
    <cfRule type="cellIs" priority="218" dxfId="614" operator="equal">
      <formula>"X"</formula>
    </cfRule>
  </conditionalFormatting>
  <conditionalFormatting sqref="Q110:R114">
    <cfRule type="expression" priority="209" dxfId="620">
      <formula>$Q110=""</formula>
    </cfRule>
    <cfRule type="cellIs" priority="210" dxfId="13" operator="equal">
      <formula>"X"</formula>
    </cfRule>
  </conditionalFormatting>
  <conditionalFormatting sqref="S110:AN114">
    <cfRule type="expression" priority="204" dxfId="706">
      <formula>S110&lt;&gt;""</formula>
    </cfRule>
    <cfRule type="expression" priority="205" dxfId="1">
      <formula>AND($Q110&lt;&gt;"",S110="")</formula>
    </cfRule>
    <cfRule type="expression" priority="206" dxfId="530">
      <formula>AND($O110="",$Q110="")</formula>
    </cfRule>
  </conditionalFormatting>
  <conditionalFormatting sqref="S110:AA114">
    <cfRule type="expression" priority="203" dxfId="0">
      <formula>COUNTA($S110:$AA110)&gt;1</formula>
    </cfRule>
  </conditionalFormatting>
  <conditionalFormatting sqref="O15:R16">
    <cfRule type="expression" priority="200" dxfId="0">
      <formula>AND($O15&lt;&gt;"",$Q15&lt;&gt;"")</formula>
    </cfRule>
  </conditionalFormatting>
  <conditionalFormatting sqref="S16:AN16">
    <cfRule type="expression" priority="198" dxfId="706">
      <formula>S16&lt;&gt;""</formula>
    </cfRule>
    <cfRule type="expression" priority="199" dxfId="1">
      <formula>S16=""</formula>
    </cfRule>
  </conditionalFormatting>
  <conditionalFormatting sqref="O19:P23">
    <cfRule type="expression" priority="135" dxfId="0">
      <formula>AND($O19="X",$Q19&lt;&gt;"")</formula>
    </cfRule>
    <cfRule type="expression" priority="190" dxfId="581">
      <formula>AND($O19="",$Q19="X")</formula>
    </cfRule>
    <cfRule type="expression" priority="196" dxfId="8">
      <formula>$O19="X"</formula>
    </cfRule>
  </conditionalFormatting>
  <conditionalFormatting sqref="Q19:R23">
    <cfRule type="expression" priority="134" dxfId="0">
      <formula>AND($O19&lt;&gt;"",$Q19="X")</formula>
    </cfRule>
    <cfRule type="expression" priority="191" dxfId="581">
      <formula>AND($O19="X",$Q19="")</formula>
    </cfRule>
    <cfRule type="expression" priority="193" dxfId="706">
      <formula>$Q19="X"</formula>
    </cfRule>
  </conditionalFormatting>
  <conditionalFormatting sqref="S19:AN23">
    <cfRule type="expression" priority="188" dxfId="706">
      <formula>S19&lt;&gt;""</formula>
    </cfRule>
  </conditionalFormatting>
  <conditionalFormatting sqref="M25:N27">
    <cfRule type="expression" priority="4" dxfId="13">
      <formula>M25&lt;&gt;""</formula>
    </cfRule>
  </conditionalFormatting>
  <conditionalFormatting sqref="O25:P27">
    <cfRule type="expression" priority="129" dxfId="0">
      <formula>AND($O25="X",$Q25&lt;&gt;"")</formula>
    </cfRule>
    <cfRule type="expression" priority="130" dxfId="581">
      <formula>AND($O25="",$Q25="X")</formula>
    </cfRule>
    <cfRule type="expression" priority="132" dxfId="8">
      <formula>$O25="X"</formula>
    </cfRule>
  </conditionalFormatting>
  <conditionalFormatting sqref="Q25:R27">
    <cfRule type="expression" priority="124" dxfId="0">
      <formula>AND($O25&lt;&gt;"",$Q25="X")</formula>
    </cfRule>
    <cfRule type="expression" priority="125" dxfId="581">
      <formula>AND($O25="X",$Q25="")</formula>
    </cfRule>
    <cfRule type="expression" priority="127" dxfId="706">
      <formula>$Q25="X"</formula>
    </cfRule>
  </conditionalFormatting>
  <conditionalFormatting sqref="S25:AA27">
    <cfRule type="expression" priority="121" dxfId="706">
      <formula>S25&lt;&gt;""</formula>
    </cfRule>
  </conditionalFormatting>
  <conditionalFormatting sqref="AB25:AE27">
    <cfRule type="expression" priority="118" dxfId="706">
      <formula>AB25&lt;&gt;""</formula>
    </cfRule>
  </conditionalFormatting>
  <conditionalFormatting sqref="AF25:AN27">
    <cfRule type="expression" priority="115" dxfId="706">
      <formula>AF25&lt;&gt;""</formula>
    </cfRule>
  </conditionalFormatting>
  <conditionalFormatting sqref="O29:P41">
    <cfRule type="expression" priority="110" dxfId="0">
      <formula>AND($O29="X",$Q29&lt;&gt;"")</formula>
    </cfRule>
    <cfRule type="expression" priority="111" dxfId="581">
      <formula>AND($O29="",$Q29="X")</formula>
    </cfRule>
    <cfRule type="expression" priority="113" dxfId="8">
      <formula>$O29="X"</formula>
    </cfRule>
  </conditionalFormatting>
  <conditionalFormatting sqref="Q29:R41">
    <cfRule type="expression" priority="105" dxfId="0">
      <formula>AND($O29&lt;&gt;"",$Q29="X")</formula>
    </cfRule>
    <cfRule type="expression" priority="106" dxfId="581">
      <formula>AND($O29="X",$Q29="")</formula>
    </cfRule>
    <cfRule type="expression" priority="108" dxfId="706">
      <formula>$Q29="X"</formula>
    </cfRule>
  </conditionalFormatting>
  <conditionalFormatting sqref="S29:AA41">
    <cfRule type="expression" priority="102" dxfId="706">
      <formula>S29&lt;&gt;""</formula>
    </cfRule>
  </conditionalFormatting>
  <conditionalFormatting sqref="AB29:AE41">
    <cfRule type="expression" priority="99" dxfId="706">
      <formula>AB29&lt;&gt;""</formula>
    </cfRule>
  </conditionalFormatting>
  <conditionalFormatting sqref="AF29:AN41">
    <cfRule type="expression" priority="96" dxfId="706">
      <formula>AF29&lt;&gt;""</formula>
    </cfRule>
  </conditionalFormatting>
  <conditionalFormatting sqref="O43:P48">
    <cfRule type="expression" priority="73" dxfId="0">
      <formula>AND($O43="X",$Q43&lt;&gt;"")</formula>
    </cfRule>
    <cfRule type="expression" priority="74" dxfId="581">
      <formula>AND($O43="",$Q43="X")</formula>
    </cfRule>
    <cfRule type="expression" priority="76" dxfId="8">
      <formula>$O43="X"</formula>
    </cfRule>
  </conditionalFormatting>
  <conditionalFormatting sqref="Q43:R48">
    <cfRule type="expression" priority="68" dxfId="0">
      <formula>AND($O43&lt;&gt;"",$Q43="X")</formula>
    </cfRule>
    <cfRule type="expression" priority="69" dxfId="581">
      <formula>AND($O43="X",$Q43="")</formula>
    </cfRule>
    <cfRule type="expression" priority="71" dxfId="706">
      <formula>$Q43="X"</formula>
    </cfRule>
  </conditionalFormatting>
  <conditionalFormatting sqref="S43:AA48">
    <cfRule type="expression" priority="65" dxfId="706">
      <formula>S43&lt;&gt;""</formula>
    </cfRule>
  </conditionalFormatting>
  <conditionalFormatting sqref="AB43:AE48">
    <cfRule type="expression" priority="62" dxfId="706">
      <formula>AB43&lt;&gt;""</formula>
    </cfRule>
  </conditionalFormatting>
  <conditionalFormatting sqref="AF43:AN48">
    <cfRule type="expression" priority="60" dxfId="706">
      <formula>AF43&lt;&gt;""</formula>
    </cfRule>
  </conditionalFormatting>
  <conditionalFormatting sqref="O50:P58">
    <cfRule type="expression" priority="55" dxfId="0">
      <formula>AND($O50="X",$Q50&lt;&gt;"")</formula>
    </cfRule>
    <cfRule type="expression" priority="56" dxfId="581">
      <formula>AND($O50="",$Q50="X")</formula>
    </cfRule>
    <cfRule type="expression" priority="58" dxfId="8">
      <formula>$O50="X"</formula>
    </cfRule>
  </conditionalFormatting>
  <conditionalFormatting sqref="Q50:R58">
    <cfRule type="expression" priority="50" dxfId="0">
      <formula>AND($O50&lt;&gt;"",$Q50="X")</formula>
    </cfRule>
    <cfRule type="expression" priority="51" dxfId="581">
      <formula>AND($O50="X",$Q50="")</formula>
    </cfRule>
    <cfRule type="expression" priority="53" dxfId="706">
      <formula>$Q50="X"</formula>
    </cfRule>
  </conditionalFormatting>
  <conditionalFormatting sqref="S50:AA58">
    <cfRule type="expression" priority="47" dxfId="706">
      <formula>S50&lt;&gt;""</formula>
    </cfRule>
  </conditionalFormatting>
  <conditionalFormatting sqref="AB50:AE58">
    <cfRule type="expression" priority="44" dxfId="706">
      <formula>AB50&lt;&gt;""</formula>
    </cfRule>
  </conditionalFormatting>
  <conditionalFormatting sqref="AF50:AN58">
    <cfRule type="expression" priority="42" dxfId="706">
      <formula>AF50&lt;&gt;""</formula>
    </cfRule>
  </conditionalFormatting>
  <conditionalFormatting sqref="O61:P71">
    <cfRule type="expression" priority="19" dxfId="0">
      <formula>AND($O61="X",$Q61&lt;&gt;"")</formula>
    </cfRule>
    <cfRule type="expression" priority="20" dxfId="581">
      <formula>AND($O61="",$Q61="X")</formula>
    </cfRule>
    <cfRule type="expression" priority="22" dxfId="8">
      <formula>$O61="X"</formula>
    </cfRule>
  </conditionalFormatting>
  <conditionalFormatting sqref="Q61:R71">
    <cfRule type="expression" priority="14" dxfId="0">
      <formula>AND($O61&lt;&gt;"",$Q61="X")</formula>
    </cfRule>
    <cfRule type="expression" priority="15" dxfId="581">
      <formula>AND($O61="X",$Q61="")</formula>
    </cfRule>
    <cfRule type="expression" priority="17" dxfId="706">
      <formula>$Q61="X"</formula>
    </cfRule>
  </conditionalFormatting>
  <conditionalFormatting sqref="AF61:AN71">
    <cfRule type="expression" priority="6" dxfId="706">
      <formula>AF61&lt;&gt;""</formula>
    </cfRule>
  </conditionalFormatting>
  <conditionalFormatting sqref="AB61:AE71">
    <cfRule type="expression" priority="8" dxfId="706">
      <formula>AB61&lt;&gt;""</formula>
    </cfRule>
  </conditionalFormatting>
  <conditionalFormatting sqref="S61:AA71">
    <cfRule type="expression" priority="11" dxfId="706">
      <formula>S61&lt;&gt;""</formula>
    </cfRule>
  </conditionalFormatting>
  <conditionalFormatting sqref="M29:N41">
    <cfRule type="expression" priority="3" dxfId="13">
      <formula>M29&lt;&gt;""</formula>
    </cfRule>
  </conditionalFormatting>
  <conditionalFormatting sqref="M43:N48">
    <cfRule type="expression" priority="2" dxfId="13">
      <formula>M43&lt;&gt;""</formula>
    </cfRule>
  </conditionalFormatting>
  <conditionalFormatting sqref="M50:N58">
    <cfRule type="expression" priority="1" dxfId="13">
      <formula>M50&lt;&gt;""</formula>
    </cfRule>
  </conditionalFormatting>
  <conditionalFormatting sqref="M19:N21">
    <cfRule type="expression" priority="321" dxfId="1">
      <formula>AND(M19="",$S$17=Sprachen!$L$4)</formula>
    </cfRule>
  </conditionalFormatting>
  <conditionalFormatting sqref="M23:N23">
    <cfRule type="expression" priority="317" dxfId="1">
      <formula>AND(M23="",$S$17=Sprachen!$L$4)</formula>
    </cfRule>
  </conditionalFormatting>
  <conditionalFormatting sqref="C75:AN107">
    <cfRule type="expression" priority="231" dxfId="530">
      <formula>$A$73&lt;&gt;Sprachen!$L$4</formula>
    </cfRule>
  </conditionalFormatting>
  <conditionalFormatting sqref="C75:C107">
    <cfRule type="expression" priority="230" dxfId="1">
      <formula>AND($A$73&lt;&gt;"",$A$73=Sprachen!$L$4)</formula>
    </cfRule>
  </conditionalFormatting>
  <conditionalFormatting sqref="M61:N71">
    <cfRule type="expression" priority="226" dxfId="1">
      <formula>$S$60=Sprachen!$L$4</formula>
    </cfRule>
  </conditionalFormatting>
  <conditionalFormatting sqref="O19:P23">
    <cfRule type="expression" priority="197" dxfId="1">
      <formula>AND($M19=Sprachen!$L$4,$O19="")</formula>
    </cfRule>
  </conditionalFormatting>
  <conditionalFormatting sqref="Q19:R23">
    <cfRule type="expression" priority="194" dxfId="1">
      <formula>AND($M19=Sprachen!$L$4,$Q19="")</formula>
    </cfRule>
  </conditionalFormatting>
  <conditionalFormatting sqref="O19:AN23">
    <cfRule type="expression" priority="192" dxfId="640">
      <formula>$S$17&lt;&gt;Sprachen!$L$4</formula>
    </cfRule>
  </conditionalFormatting>
  <conditionalFormatting sqref="M25:N27">
    <cfRule type="expression" priority="311" dxfId="1">
      <formula>AND(M25="",$S$17=Sprachen!$L$4)</formula>
    </cfRule>
    <cfRule type="expression" priority="312" dxfId="640">
      <formula>$S$17&lt;&gt;Sprachen!$L$4</formula>
    </cfRule>
  </conditionalFormatting>
  <conditionalFormatting sqref="O25:P27">
    <cfRule type="expression" priority="131" dxfId="640">
      <formula>$S$17&lt;&gt;Sprachen!$L$4</formula>
    </cfRule>
    <cfRule type="expression" priority="133" dxfId="1">
      <formula>AND($M25=Sprachen!$L$4,$O25="")</formula>
    </cfRule>
  </conditionalFormatting>
  <conditionalFormatting sqref="Q25:R27">
    <cfRule type="expression" priority="126" dxfId="640">
      <formula>$S$17&lt;&gt;Sprachen!$L$4</formula>
    </cfRule>
    <cfRule type="expression" priority="128" dxfId="1">
      <formula>AND($M25=Sprachen!$L$4,$Q25="")</formula>
    </cfRule>
  </conditionalFormatting>
  <conditionalFormatting sqref="S25:AA27">
    <cfRule type="expression" priority="122" dxfId="1">
      <formula>AND($M25=Sprachen!$L$4,S25="")</formula>
    </cfRule>
    <cfRule type="expression" priority="123" dxfId="640">
      <formula>$S$17&lt;&gt;Sprachen!$L$4</formula>
    </cfRule>
  </conditionalFormatting>
  <conditionalFormatting sqref="AB25:AE27">
    <cfRule type="expression" priority="119" dxfId="1">
      <formula>AND($M25=Sprachen!$L$4,AB25="")</formula>
    </cfRule>
    <cfRule type="expression" priority="120" dxfId="640">
      <formula>$S$17&lt;&gt;Sprachen!$L$4</formula>
    </cfRule>
  </conditionalFormatting>
  <conditionalFormatting sqref="AF25:AN27">
    <cfRule type="expression" priority="117" dxfId="640">
      <formula>$S$17&lt;&gt;Sprachen!$L$4</formula>
    </cfRule>
  </conditionalFormatting>
  <conditionalFormatting sqref="S19:AE23">
    <cfRule type="expression" priority="189" dxfId="1" stopIfTrue="1">
      <formula>AND($M19=Sprachen!$L$4,S19="")</formula>
    </cfRule>
  </conditionalFormatting>
  <conditionalFormatting sqref="O29:P41">
    <cfRule type="expression" priority="112" dxfId="640">
      <formula>$S$17&lt;&gt;Sprachen!$L$4</formula>
    </cfRule>
    <cfRule type="expression" priority="114" dxfId="1">
      <formula>AND($M29=Sprachen!$L$4,$O29="")</formula>
    </cfRule>
  </conditionalFormatting>
  <conditionalFormatting sqref="Q29:R41">
    <cfRule type="expression" priority="107" dxfId="640">
      <formula>$S$17&lt;&gt;Sprachen!$L$4</formula>
    </cfRule>
    <cfRule type="expression" priority="109" dxfId="1">
      <formula>AND($M29=Sprachen!$L$4,$Q29="")</formula>
    </cfRule>
  </conditionalFormatting>
  <conditionalFormatting sqref="S29:AA41">
    <cfRule type="expression" priority="103" dxfId="1">
      <formula>AND($M29=Sprachen!$L$4,S29="")</formula>
    </cfRule>
    <cfRule type="expression" priority="104" dxfId="640">
      <formula>$S$17&lt;&gt;Sprachen!$L$4</formula>
    </cfRule>
  </conditionalFormatting>
  <conditionalFormatting sqref="AB29:AE41">
    <cfRule type="expression" priority="100" dxfId="1">
      <formula>AND($M29=Sprachen!$L$4,AB29="")</formula>
    </cfRule>
    <cfRule type="expression" priority="101" dxfId="640">
      <formula>$S$17&lt;&gt;Sprachen!$L$4</formula>
    </cfRule>
  </conditionalFormatting>
  <conditionalFormatting sqref="AF29:AN41">
    <cfRule type="expression" priority="98" dxfId="640">
      <formula>$S$17&lt;&gt;Sprachen!$L$4</formula>
    </cfRule>
  </conditionalFormatting>
  <conditionalFormatting sqref="O43:P48">
    <cfRule type="expression" priority="75" dxfId="640">
      <formula>$S$17&lt;&gt;Sprachen!$L$4</formula>
    </cfRule>
    <cfRule type="expression" priority="77" dxfId="1">
      <formula>AND($M43=Sprachen!$L$4,$O43="")</formula>
    </cfRule>
  </conditionalFormatting>
  <conditionalFormatting sqref="Q43:R48">
    <cfRule type="expression" priority="70" dxfId="640">
      <formula>$S$17&lt;&gt;Sprachen!$L$4</formula>
    </cfRule>
    <cfRule type="expression" priority="72" dxfId="1">
      <formula>AND($M43=Sprachen!$L$4,$Q43="")</formula>
    </cfRule>
  </conditionalFormatting>
  <conditionalFormatting sqref="S43:AA48">
    <cfRule type="expression" priority="66" dxfId="1">
      <formula>AND($M43=Sprachen!$L$4,S43="")</formula>
    </cfRule>
    <cfRule type="expression" priority="67" dxfId="640">
      <formula>$S$17&lt;&gt;Sprachen!$L$4</formula>
    </cfRule>
  </conditionalFormatting>
  <conditionalFormatting sqref="AB43:AE48">
    <cfRule type="expression" priority="63" dxfId="1">
      <formula>AND($M43=Sprachen!$L$4,AB43="")</formula>
    </cfRule>
    <cfRule type="expression" priority="64" dxfId="640">
      <formula>$S$17&lt;&gt;Sprachen!$L$4</formula>
    </cfRule>
  </conditionalFormatting>
  <conditionalFormatting sqref="AF43:AN48">
    <cfRule type="expression" priority="61" dxfId="640">
      <formula>$S$17&lt;&gt;Sprachen!$L$4</formula>
    </cfRule>
  </conditionalFormatting>
  <conditionalFormatting sqref="O50:P58">
    <cfRule type="expression" priority="57" dxfId="640">
      <formula>$S$17&lt;&gt;Sprachen!$L$4</formula>
    </cfRule>
    <cfRule type="expression" priority="59" dxfId="1">
      <formula>AND($M50=Sprachen!$L$4,$O50="")</formula>
    </cfRule>
  </conditionalFormatting>
  <conditionalFormatting sqref="Q50:R58">
    <cfRule type="expression" priority="52" dxfId="640">
      <formula>$S$17&lt;&gt;Sprachen!$L$4</formula>
    </cfRule>
    <cfRule type="expression" priority="54" dxfId="1">
      <formula>AND($M50=Sprachen!$L$4,$Q50="")</formula>
    </cfRule>
  </conditionalFormatting>
  <conditionalFormatting sqref="S50:AA58">
    <cfRule type="expression" priority="48" dxfId="1">
      <formula>AND($M50=Sprachen!$L$4,S50="")</formula>
    </cfRule>
    <cfRule type="expression" priority="49" dxfId="640">
      <formula>$S$17&lt;&gt;Sprachen!$L$4</formula>
    </cfRule>
  </conditionalFormatting>
  <conditionalFormatting sqref="AB50:AE58">
    <cfRule type="expression" priority="45" dxfId="1">
      <formula>AND($M50=Sprachen!$L$4,AB50="")</formula>
    </cfRule>
    <cfRule type="expression" priority="46" dxfId="640">
      <formula>$S$17&lt;&gt;Sprachen!$L$4</formula>
    </cfRule>
  </conditionalFormatting>
  <conditionalFormatting sqref="AF50:AN58">
    <cfRule type="expression" priority="43" dxfId="640">
      <formula>$S$17&lt;&gt;Sprachen!$L$4</formula>
    </cfRule>
  </conditionalFormatting>
  <conditionalFormatting sqref="O61:P71">
    <cfRule type="expression" priority="21" dxfId="640">
      <formula>$S$60&lt;&gt;Sprachen!$L$4</formula>
    </cfRule>
    <cfRule type="expression" priority="23" dxfId="1">
      <formula>AND($M61=Sprachen!$L$4,$O61="")</formula>
    </cfRule>
  </conditionalFormatting>
  <conditionalFormatting sqref="Q61:R71">
    <cfRule type="expression" priority="16" dxfId="640">
      <formula>$S$60&lt;&gt;Sprachen!$L$4</formula>
    </cfRule>
    <cfRule type="expression" priority="18" dxfId="1">
      <formula>AND($M61=Sprachen!$L$4,$Q61="")</formula>
    </cfRule>
  </conditionalFormatting>
  <conditionalFormatting sqref="AF61:AN71">
    <cfRule type="expression" priority="7" dxfId="640">
      <formula>$S$60&lt;&gt;Sprachen!$L$4</formula>
    </cfRule>
  </conditionalFormatting>
  <conditionalFormatting sqref="AB61:AE71">
    <cfRule type="expression" priority="9" dxfId="1">
      <formula>AND($M61=Sprachen!$L$4,AB61="")</formula>
    </cfRule>
    <cfRule type="expression" priority="10" dxfId="640">
      <formula>$S$60&lt;&gt;Sprachen!$L$4</formula>
    </cfRule>
  </conditionalFormatting>
  <conditionalFormatting sqref="S61:AA71">
    <cfRule type="expression" priority="12" dxfId="1">
      <formula>AND($M61=Sprachen!$L$4,S61="")</formula>
    </cfRule>
    <cfRule type="expression" priority="13" dxfId="640">
      <formula>$S$60&lt;&gt;Sprachen!$L$4</formula>
    </cfRule>
  </conditionalFormatting>
  <conditionalFormatting sqref="M19:N21 M23:N23">
    <cfRule type="expression" priority="324" dxfId="640">
      <formula>$S$17&lt;&gt;Sprachen!$L$4</formula>
    </cfRule>
  </conditionalFormatting>
  <conditionalFormatting sqref="M29:N41">
    <cfRule type="expression" priority="303" dxfId="1">
      <formula>AND(M29="",$S$17=Sprachen!$L$4)</formula>
    </cfRule>
    <cfRule type="expression" priority="304" dxfId="640">
      <formula>$S$17&lt;&gt;Sprachen!$L$4</formula>
    </cfRule>
  </conditionalFormatting>
  <conditionalFormatting sqref="M43:N48">
    <cfRule type="expression" priority="292" dxfId="1">
      <formula>AND(M43="",$S$17=Sprachen!$L$4)</formula>
    </cfRule>
    <cfRule type="expression" priority="299" dxfId="640">
      <formula>$S$17&lt;&gt;Sprachen!$L$4</formula>
    </cfRule>
  </conditionalFormatting>
  <conditionalFormatting sqref="M50:N58">
    <cfRule type="expression" priority="295" dxfId="1">
      <formula>AND(M50="",$S$17=Sprachen!$L$4)</formula>
    </cfRule>
    <cfRule type="expression" priority="298" dxfId="640">
      <formula>$S$17&lt;&gt;Sprachen!$L$4</formula>
    </cfRule>
  </conditionalFormatting>
  <conditionalFormatting sqref="A73:B73">
    <cfRule type="expression" priority="1103" dxfId="13">
      <formula>'PPF-Abstimmung'!#REF!&lt;&gt;""</formula>
    </cfRule>
    <cfRule type="expression" priority="1104" dxfId="1">
      <formula>'PPF-Abstimmung'!#REF!=""</formula>
    </cfRule>
  </conditionalFormatting>
  <dataValidations count="2">
    <dataValidation type="list" allowBlank="1" showInputMessage="1" showErrorMessage="1" sqref="A12:N12">
      <formula1>Sprachen!$L$73:$L$74</formula1>
    </dataValidation>
    <dataValidation type="list" allowBlank="1" showInputMessage="1" showErrorMessage="1" sqref="M64:N65 A73:B73 S60:AA60 M25:N27 M29:N41 S17 M51:N53 M55:N58 M43:N48 M68:N71 M19:N21 M23:N23">
      <formula1>Sprachen!$L$3:$L$5</formula1>
    </dataValidation>
  </dataValidation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3"/>
  <headerFooter>
    <oddFooter>&amp;C&amp;P/&amp;N</oddFooter>
  </headerFooter>
  <rowBreaks count="5" manualBreakCount="5">
    <brk id="41" max="16383" man="1"/>
    <brk id="58" max="16383" man="1"/>
    <brk id="71" max="16383" man="1"/>
    <brk id="107" max="16383" man="1"/>
    <brk id="124" max="1638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1">
            <xm:f>AND(M19="",$S$17=Sprachen!$L$4)</xm:f>
            <x14:dxf>
              <fill>
                <patternFill>
                  <bgColor theme="7" tint="0.7999799847602844"/>
                </patternFill>
              </fill>
            </x14:dxf>
          </x14:cfRule>
          <xm:sqref>M19:N21</xm:sqref>
        </x14:conditionalFormatting>
        <x14:conditionalFormatting xmlns:xm="http://schemas.microsoft.com/office/excel/2006/main">
          <x14:cfRule type="expression" priority="317">
            <xm:f>AND(M23="",$S$17=Sprachen!$L$4)</xm:f>
            <x14:dxf>
              <fill>
                <patternFill>
                  <bgColor theme="7" tint="0.7999799847602844"/>
                </patternFill>
              </fill>
            </x14:dxf>
          </x14:cfRule>
          <xm:sqref>M23:N23</xm:sqref>
        </x14:conditionalFormatting>
        <x14:conditionalFormatting xmlns:xm="http://schemas.microsoft.com/office/excel/2006/main">
          <x14:cfRule type="expression" priority="231">
            <xm:f>$A$73&lt;&gt;Sprachen!$L$4</xm:f>
            <x14:dxf>
              <fill>
                <patternFill>
                  <bgColor theme="0" tint="-0.149959996342659"/>
                </patternFill>
              </fill>
            </x14:dxf>
          </x14:cfRule>
          <xm:sqref>C75:AN107</xm:sqref>
        </x14:conditionalFormatting>
        <x14:conditionalFormatting xmlns:xm="http://schemas.microsoft.com/office/excel/2006/main">
          <x14:cfRule type="expression" priority="230">
            <xm:f>AND($A$73&lt;&gt;"",$A$73=Sprachen!$L$4)</xm:f>
            <x14:dxf>
              <fill>
                <patternFill>
                  <bgColor theme="7" tint="0.7999799847602844"/>
                </patternFill>
              </fill>
            </x14:dxf>
          </x14:cfRule>
          <xm:sqref>C75:C107</xm:sqref>
        </x14:conditionalFormatting>
        <x14:conditionalFormatting xmlns:xm="http://schemas.microsoft.com/office/excel/2006/main">
          <x14:cfRule type="expression" priority="226">
            <xm:f>$S$60=Sprachen!$L$4</xm:f>
            <x14:dxf>
              <fill>
                <patternFill>
                  <bgColor theme="7" tint="0.7999799847602844"/>
                </patternFill>
              </fill>
            </x14:dxf>
          </x14:cfRule>
          <xm:sqref>M61:N71</xm:sqref>
        </x14:conditionalFormatting>
        <x14:conditionalFormatting xmlns:xm="http://schemas.microsoft.com/office/excel/2006/main">
          <x14:cfRule type="expression" priority="197">
            <xm:f>AND($M19=Sprachen!$L$4,$O19="")</xm:f>
            <x14:dxf>
              <fill>
                <patternFill>
                  <bgColor theme="7" tint="0.7999799847602844"/>
                </patternFill>
              </fill>
            </x14:dxf>
          </x14:cfRule>
          <xm:sqref>O19:P23</xm:sqref>
        </x14:conditionalFormatting>
        <x14:conditionalFormatting xmlns:xm="http://schemas.microsoft.com/office/excel/2006/main">
          <x14:cfRule type="expression" priority="194">
            <xm:f>AND($M19=Sprachen!$L$4,$Q19="")</xm:f>
            <x14:dxf>
              <fill>
                <patternFill>
                  <bgColor theme="7" tint="0.7999799847602844"/>
                </patternFill>
              </fill>
            </x14:dxf>
          </x14:cfRule>
          <xm:sqref>Q19:R23</xm:sqref>
        </x14:conditionalFormatting>
        <x14:conditionalFormatting xmlns:xm="http://schemas.microsoft.com/office/excel/2006/main">
          <x14:cfRule type="expression" priority="192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O19:AN23</xm:sqref>
        </x14:conditionalFormatting>
        <x14:conditionalFormatting xmlns:xm="http://schemas.microsoft.com/office/excel/2006/main">
          <x14:cfRule type="expression" priority="311">
            <xm:f>AND(M25="",$S$17=Sprachen!$L$4)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312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M25:N27</xm:sqref>
        </x14:conditionalFormatting>
        <x14:conditionalFormatting xmlns:xm="http://schemas.microsoft.com/office/excel/2006/main">
          <x14:cfRule type="expression" priority="131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133">
            <xm:f>AND($M25=Sprachen!$L$4,$O25="")</xm:f>
            <x14:dxf>
              <fill>
                <patternFill>
                  <bgColor theme="7" tint="0.7999799847602844"/>
                </patternFill>
              </fill>
            </x14:dxf>
          </x14:cfRule>
          <xm:sqref>O25:P27</xm:sqref>
        </x14:conditionalFormatting>
        <x14:conditionalFormatting xmlns:xm="http://schemas.microsoft.com/office/excel/2006/main">
          <x14:cfRule type="expression" priority="126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128">
            <xm:f>AND($M25=Sprachen!$L$4,$Q25="")</xm:f>
            <x14:dxf>
              <fill>
                <patternFill>
                  <bgColor theme="7" tint="0.7999799847602844"/>
                </patternFill>
              </fill>
            </x14:dxf>
          </x14:cfRule>
          <xm:sqref>Q25:R27</xm:sqref>
        </x14:conditionalFormatting>
        <x14:conditionalFormatting xmlns:xm="http://schemas.microsoft.com/office/excel/2006/main">
          <x14:cfRule type="expression" priority="122">
            <xm:f>AND($M25=Sprachen!$L$4,S25="")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23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S25:AA27</xm:sqref>
        </x14:conditionalFormatting>
        <x14:conditionalFormatting xmlns:xm="http://schemas.microsoft.com/office/excel/2006/main">
          <x14:cfRule type="expression" priority="119">
            <xm:f>AND($M25=Sprachen!$L$4,AB25="")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20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AB25:AE27</xm:sqref>
        </x14:conditionalFormatting>
        <x14:conditionalFormatting xmlns:xm="http://schemas.microsoft.com/office/excel/2006/main">
          <x14:cfRule type="expression" priority="117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AF25:AN27</xm:sqref>
        </x14:conditionalFormatting>
        <x14:conditionalFormatting xmlns:xm="http://schemas.microsoft.com/office/excel/2006/main">
          <x14:cfRule type="expression" priority="189" stopIfTrue="1">
            <xm:f>AND($M19=Sprachen!$L$4,S19="")</xm:f>
            <x14:dxf>
              <fill>
                <patternFill>
                  <bgColor theme="7" tint="0.7999799847602844"/>
                </patternFill>
              </fill>
            </x14:dxf>
          </x14:cfRule>
          <xm:sqref>S19:AE23</xm:sqref>
        </x14:conditionalFormatting>
        <x14:conditionalFormatting xmlns:xm="http://schemas.microsoft.com/office/excel/2006/main">
          <x14:cfRule type="expression" priority="112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114">
            <xm:f>AND($M29=Sprachen!$L$4,$O29="")</xm:f>
            <x14:dxf>
              <fill>
                <patternFill>
                  <bgColor theme="7" tint="0.7999799847602844"/>
                </patternFill>
              </fill>
            </x14:dxf>
          </x14:cfRule>
          <xm:sqref>O29:P41</xm:sqref>
        </x14:conditionalFormatting>
        <x14:conditionalFormatting xmlns:xm="http://schemas.microsoft.com/office/excel/2006/main">
          <x14:cfRule type="expression" priority="107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109">
            <xm:f>AND($M29=Sprachen!$L$4,$Q29="")</xm:f>
            <x14:dxf>
              <fill>
                <patternFill>
                  <bgColor theme="7" tint="0.7999799847602844"/>
                </patternFill>
              </fill>
            </x14:dxf>
          </x14:cfRule>
          <xm:sqref>Q29:R41</xm:sqref>
        </x14:conditionalFormatting>
        <x14:conditionalFormatting xmlns:xm="http://schemas.microsoft.com/office/excel/2006/main">
          <x14:cfRule type="expression" priority="103">
            <xm:f>AND($M29=Sprachen!$L$4,S29="")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04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S29:AA41</xm:sqref>
        </x14:conditionalFormatting>
        <x14:conditionalFormatting xmlns:xm="http://schemas.microsoft.com/office/excel/2006/main">
          <x14:cfRule type="expression" priority="100">
            <xm:f>AND($M29=Sprachen!$L$4,AB29="")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01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AB29:AE41</xm:sqref>
        </x14:conditionalFormatting>
        <x14:conditionalFormatting xmlns:xm="http://schemas.microsoft.com/office/excel/2006/main">
          <x14:cfRule type="expression" priority="98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AF29:AN41</xm:sqref>
        </x14:conditionalFormatting>
        <x14:conditionalFormatting xmlns:xm="http://schemas.microsoft.com/office/excel/2006/main">
          <x14:cfRule type="expression" priority="75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77">
            <xm:f>AND($M43=Sprachen!$L$4,$O43="")</xm:f>
            <x14:dxf>
              <fill>
                <patternFill>
                  <bgColor theme="7" tint="0.7999799847602844"/>
                </patternFill>
              </fill>
            </x14:dxf>
          </x14:cfRule>
          <xm:sqref>O43:P48</xm:sqref>
        </x14:conditionalFormatting>
        <x14:conditionalFormatting xmlns:xm="http://schemas.microsoft.com/office/excel/2006/main">
          <x14:cfRule type="expression" priority="70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72">
            <xm:f>AND($M43=Sprachen!$L$4,$Q43="")</xm:f>
            <x14:dxf>
              <fill>
                <patternFill>
                  <bgColor theme="7" tint="0.7999799847602844"/>
                </patternFill>
              </fill>
            </x14:dxf>
          </x14:cfRule>
          <xm:sqref>Q43:R48</xm:sqref>
        </x14:conditionalFormatting>
        <x14:conditionalFormatting xmlns:xm="http://schemas.microsoft.com/office/excel/2006/main">
          <x14:cfRule type="expression" priority="66">
            <xm:f>AND($M43=Sprachen!$L$4,S43="")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67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S43:AA48</xm:sqref>
        </x14:conditionalFormatting>
        <x14:conditionalFormatting xmlns:xm="http://schemas.microsoft.com/office/excel/2006/main">
          <x14:cfRule type="expression" priority="63">
            <xm:f>AND($M43=Sprachen!$L$4,AB43="")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64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AB43:AE48</xm:sqref>
        </x14:conditionalFormatting>
        <x14:conditionalFormatting xmlns:xm="http://schemas.microsoft.com/office/excel/2006/main">
          <x14:cfRule type="expression" priority="61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AF43:AN48</xm:sqref>
        </x14:conditionalFormatting>
        <x14:conditionalFormatting xmlns:xm="http://schemas.microsoft.com/office/excel/2006/main">
          <x14:cfRule type="expression" priority="57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59">
            <xm:f>AND($M50=Sprachen!$L$4,$O50="")</xm:f>
            <x14:dxf>
              <fill>
                <patternFill>
                  <bgColor theme="7" tint="0.7999799847602844"/>
                </patternFill>
              </fill>
            </x14:dxf>
          </x14:cfRule>
          <xm:sqref>O50:P58</xm:sqref>
        </x14:conditionalFormatting>
        <x14:conditionalFormatting xmlns:xm="http://schemas.microsoft.com/office/excel/2006/main">
          <x14:cfRule type="expression" priority="52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54">
            <xm:f>AND($M50=Sprachen!$L$4,$Q50="")</xm:f>
            <x14:dxf>
              <fill>
                <patternFill>
                  <bgColor theme="7" tint="0.7999799847602844"/>
                </patternFill>
              </fill>
            </x14:dxf>
          </x14:cfRule>
          <xm:sqref>Q50:R58</xm:sqref>
        </x14:conditionalFormatting>
        <x14:conditionalFormatting xmlns:xm="http://schemas.microsoft.com/office/excel/2006/main">
          <x14:cfRule type="expression" priority="48">
            <xm:f>AND($M50=Sprachen!$L$4,S50="")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49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S50:AA58</xm:sqref>
        </x14:conditionalFormatting>
        <x14:conditionalFormatting xmlns:xm="http://schemas.microsoft.com/office/excel/2006/main">
          <x14:cfRule type="expression" priority="45">
            <xm:f>AND($M50=Sprachen!$L$4,AB50="")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46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AB50:AE58</xm:sqref>
        </x14:conditionalFormatting>
        <x14:conditionalFormatting xmlns:xm="http://schemas.microsoft.com/office/excel/2006/main">
          <x14:cfRule type="expression" priority="43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AF50:AN58</xm:sqref>
        </x14:conditionalFormatting>
        <x14:conditionalFormatting xmlns:xm="http://schemas.microsoft.com/office/excel/2006/main">
          <x14:cfRule type="expression" priority="21">
            <xm:f>$S$60&lt;&gt;Sprachen!$L$4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23">
            <xm:f>AND($M61=Sprachen!$L$4,$O61="")</xm:f>
            <x14:dxf>
              <fill>
                <patternFill>
                  <bgColor theme="7" tint="0.7999799847602844"/>
                </patternFill>
              </fill>
            </x14:dxf>
          </x14:cfRule>
          <xm:sqref>O61:P71</xm:sqref>
        </x14:conditionalFormatting>
        <x14:conditionalFormatting xmlns:xm="http://schemas.microsoft.com/office/excel/2006/main">
          <x14:cfRule type="expression" priority="16">
            <xm:f>$S$60&lt;&gt;Sprachen!$L$4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14:cfRule type="expression" priority="18">
            <xm:f>AND($M61=Sprachen!$L$4,$Q61="")</xm:f>
            <x14:dxf>
              <fill>
                <patternFill>
                  <bgColor theme="7" tint="0.7999799847602844"/>
                </patternFill>
              </fill>
            </x14:dxf>
          </x14:cfRule>
          <xm:sqref>Q61:R71</xm:sqref>
        </x14:conditionalFormatting>
        <x14:conditionalFormatting xmlns:xm="http://schemas.microsoft.com/office/excel/2006/main">
          <x14:cfRule type="expression" priority="7">
            <xm:f>$S$60&lt;&gt;Sprachen!$L$4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AF61:AN71</xm:sqref>
        </x14:conditionalFormatting>
        <x14:conditionalFormatting xmlns:xm="http://schemas.microsoft.com/office/excel/2006/main">
          <x14:cfRule type="expression" priority="9">
            <xm:f>AND($M61=Sprachen!$L$4,AB61="")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0">
            <xm:f>$S$60&lt;&gt;Sprachen!$L$4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AB61:AE71</xm:sqref>
        </x14:conditionalFormatting>
        <x14:conditionalFormatting xmlns:xm="http://schemas.microsoft.com/office/excel/2006/main">
          <x14:cfRule type="expression" priority="12">
            <xm:f>AND($M61=Sprachen!$L$4,S61="")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3">
            <xm:f>$S$60&lt;&gt;Sprachen!$L$4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S61:AA71</xm:sqref>
        </x14:conditionalFormatting>
        <x14:conditionalFormatting xmlns:xm="http://schemas.microsoft.com/office/excel/2006/main">
          <x14:cfRule type="expression" priority="324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M19:N21 M23:N23</xm:sqref>
        </x14:conditionalFormatting>
        <x14:conditionalFormatting xmlns:xm="http://schemas.microsoft.com/office/excel/2006/main">
          <x14:cfRule type="expression" priority="303">
            <xm:f>AND(M29="",$S$17=Sprachen!$L$4)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304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M29:N41</xm:sqref>
        </x14:conditionalFormatting>
        <x14:conditionalFormatting xmlns:xm="http://schemas.microsoft.com/office/excel/2006/main">
          <x14:cfRule type="expression" priority="292">
            <xm:f>AND(M43="",$S$17=Sprachen!$L$4)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299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M43:N48</xm:sqref>
        </x14:conditionalFormatting>
        <x14:conditionalFormatting xmlns:xm="http://schemas.microsoft.com/office/excel/2006/main">
          <x14:cfRule type="expression" priority="295">
            <xm:f>AND(M50="",$S$17=Sprachen!$L$4)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298">
            <xm:f>$S$17&lt;&gt;Sprachen!$L$4</xm:f>
            <x14:dxf>
              <fill>
                <patternFill>
                  <bgColor theme="0" tint="-0.04997999966144562"/>
                </patternFill>
              </fill>
            </x14:dxf>
          </x14:cfRule>
          <xm:sqref>M50:N58</xm:sqref>
        </x14:conditionalFormatting>
        <x14:conditionalFormatting xmlns:xm="http://schemas.microsoft.com/office/excel/2006/main">
          <x14:cfRule type="expression" priority="1103">
            <xm:f>'PPF-Abstimmung'!#REF!&lt;&gt;""</xm:f>
            <x14:dxf>
              <fill>
                <patternFill>
                  <bgColor theme="8" tint="0.7999799847602844"/>
                </patternFill>
              </fill>
            </x14:dxf>
          </x14:cfRule>
          <x14:cfRule type="expression" priority="1104">
            <xm:f>'PPF-Abstimmung'!#REF!=""</xm:f>
            <x14:dxf>
              <fill>
                <patternFill>
                  <bgColor theme="7" tint="0.7999799847602844"/>
                </patternFill>
              </fill>
            </x14:dxf>
          </x14:cfRule>
          <xm:sqref>A73:B73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A85"/>
  <sheetViews>
    <sheetView workbookViewId="0" topLeftCell="A1">
      <selection activeCell="A1" sqref="A1:M2"/>
    </sheetView>
  </sheetViews>
  <sheetFormatPr defaultColWidth="11.00390625" defaultRowHeight="14.25"/>
  <cols>
    <col min="1" max="17" width="2.00390625" style="0" customWidth="1"/>
    <col min="18" max="18" width="2.25390625" style="0" customWidth="1"/>
    <col min="19" max="40" width="2.00390625" style="0" customWidth="1"/>
    <col min="41" max="44" width="11.00390625" style="0" hidden="1" customWidth="1"/>
    <col min="45" max="45" width="29.50390625" style="0" hidden="1" customWidth="1"/>
    <col min="46" max="51" width="11.00390625" style="0" hidden="1" customWidth="1"/>
  </cols>
  <sheetData>
    <row r="1" spans="1:53" ht="21" customHeight="1">
      <c r="A1" s="321" t="str">
        <f>Sprachen!L392</f>
        <v>6.1 Deckblatt PPF Software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084" t="str">
        <f>Sprachen!L378</f>
        <v>Bericht</v>
      </c>
      <c r="O1" s="1084"/>
      <c r="P1" s="1084"/>
      <c r="Q1" s="1084"/>
      <c r="R1" s="1084"/>
      <c r="S1" s="1084"/>
      <c r="T1" s="1084"/>
      <c r="U1" s="323" t="str">
        <f>IF(H4&lt;&gt;"",H4&amp;" / "&amp;H5,"")</f>
        <v/>
      </c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P1" s="21" t="s">
        <v>621</v>
      </c>
      <c r="AQ1" s="21"/>
      <c r="AR1" s="21">
        <v>1</v>
      </c>
      <c r="AS1" s="21" t="s">
        <v>880</v>
      </c>
      <c r="AT1" s="21" t="e">
        <f>IF(#REF!=Sprachen!L4,"X","N")</f>
        <v>#REF!</v>
      </c>
      <c r="BA1" s="47" t="s">
        <v>942</v>
      </c>
    </row>
    <row r="2" spans="1:46" ht="21" customHeight="1" thickBot="1">
      <c r="A2" s="776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085" t="str">
        <f>Sprachen!L255</f>
        <v>Organisation</v>
      </c>
      <c r="O2" s="1085"/>
      <c r="P2" s="1085"/>
      <c r="Q2" s="1085"/>
      <c r="R2" s="1085"/>
      <c r="S2" s="1085"/>
      <c r="T2" s="1085"/>
      <c r="U2" s="236" t="str">
        <f>IF(Deckblatt!U2&lt;&gt;"",Deckblatt!U2,"")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P2" s="21"/>
      <c r="AQ2" s="21"/>
      <c r="AR2" s="21"/>
      <c r="AS2" s="21" t="s">
        <v>881</v>
      </c>
      <c r="AT2" s="21" t="e">
        <f>IF(#REF!=Sprachen!L4,"X","N")</f>
        <v>#REF!</v>
      </c>
    </row>
    <row r="3" spans="1:46" s="14" customFormat="1" ht="15.75" thickBot="1" thickTop="1">
      <c r="A3" s="774" t="str">
        <f>Sprachen!L46</f>
        <v>Angaben zur Organisation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 t="str">
        <f>Sprachen!L433</f>
        <v>Angaben zur Software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 t="str">
        <f>Sprachen!L45</f>
        <v>Angaben zum Kunden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P3">
        <f>Deckblatt!AP2</f>
        <v>0</v>
      </c>
      <c r="AQ3"/>
      <c r="AR3"/>
      <c r="AS3"/>
      <c r="AT3"/>
    </row>
    <row r="4" spans="1:40" ht="15" customHeight="1" thickTop="1">
      <c r="A4" s="573" t="str">
        <f>Sprachen!L75</f>
        <v>Berichtsnummer</v>
      </c>
      <c r="B4" s="574"/>
      <c r="C4" s="574"/>
      <c r="D4" s="574"/>
      <c r="E4" s="574"/>
      <c r="F4" s="574"/>
      <c r="G4" s="575"/>
      <c r="H4" s="576" t="str">
        <f>IF(Deckblatt!H16&lt;&gt;"",Deckblatt!H16,"")</f>
        <v/>
      </c>
      <c r="I4" s="577"/>
      <c r="J4" s="577"/>
      <c r="K4" s="577"/>
      <c r="L4" s="577"/>
      <c r="M4" s="577"/>
      <c r="N4" s="578"/>
      <c r="O4" s="1357" t="str">
        <f>Sprachen!L437</f>
        <v>Stücklistenreferenz (Kunde)</v>
      </c>
      <c r="P4" s="1358"/>
      <c r="Q4" s="1358"/>
      <c r="R4" s="1358"/>
      <c r="S4" s="1358"/>
      <c r="T4" s="1358"/>
      <c r="U4" s="1359"/>
      <c r="V4" s="1363"/>
      <c r="W4" s="1364"/>
      <c r="X4" s="1364"/>
      <c r="Y4" s="1364"/>
      <c r="Z4" s="1364"/>
      <c r="AA4" s="1365"/>
      <c r="AB4" s="585" t="str">
        <f>Sprachen!L187</f>
        <v>Kunde</v>
      </c>
      <c r="AC4" s="586"/>
      <c r="AD4" s="586"/>
      <c r="AE4" s="586"/>
      <c r="AF4" s="586"/>
      <c r="AG4" s="586"/>
      <c r="AH4" s="587"/>
      <c r="AI4" s="591" t="str">
        <f>IF(Deckblatt!A10&lt;&gt;"",Deckblatt!A10,"")</f>
        <v/>
      </c>
      <c r="AJ4" s="592"/>
      <c r="AK4" s="592"/>
      <c r="AL4" s="592"/>
      <c r="AM4" s="592"/>
      <c r="AN4" s="593"/>
    </row>
    <row r="5" spans="1:40" ht="14.25">
      <c r="A5" s="360" t="str">
        <f>Sprachen!L77</f>
        <v>Berichtsversion</v>
      </c>
      <c r="B5" s="361"/>
      <c r="C5" s="361"/>
      <c r="D5" s="361"/>
      <c r="E5" s="361"/>
      <c r="F5" s="361"/>
      <c r="G5" s="362"/>
      <c r="H5" s="363" t="str">
        <f>IF(Deckblatt!H17&lt;&gt;"",Deckblatt!H17,"")</f>
        <v/>
      </c>
      <c r="I5" s="364"/>
      <c r="J5" s="364"/>
      <c r="K5" s="364"/>
      <c r="L5" s="364"/>
      <c r="M5" s="364"/>
      <c r="N5" s="368"/>
      <c r="O5" s="1360"/>
      <c r="P5" s="1361"/>
      <c r="Q5" s="1361"/>
      <c r="R5" s="1361"/>
      <c r="S5" s="1361"/>
      <c r="T5" s="1361"/>
      <c r="U5" s="1362"/>
      <c r="V5" s="1366"/>
      <c r="W5" s="1367"/>
      <c r="X5" s="1367"/>
      <c r="Y5" s="1367"/>
      <c r="Z5" s="1367"/>
      <c r="AA5" s="1368"/>
      <c r="AB5" s="588"/>
      <c r="AC5" s="382"/>
      <c r="AD5" s="382"/>
      <c r="AE5" s="382"/>
      <c r="AF5" s="382"/>
      <c r="AG5" s="382"/>
      <c r="AH5" s="383"/>
      <c r="AI5" s="390"/>
      <c r="AJ5" s="391"/>
      <c r="AK5" s="391"/>
      <c r="AL5" s="391"/>
      <c r="AM5" s="391"/>
      <c r="AN5" s="392"/>
    </row>
    <row r="6" spans="1:40" ht="14.25" customHeight="1">
      <c r="A6" s="360" t="str">
        <f>Sprachen!L199</f>
        <v>Lieferstandort</v>
      </c>
      <c r="B6" s="361"/>
      <c r="C6" s="361"/>
      <c r="D6" s="361"/>
      <c r="E6" s="361"/>
      <c r="F6" s="361"/>
      <c r="G6" s="362"/>
      <c r="H6" s="363" t="str">
        <f>IF(Deckblatt!H18&lt;&gt;"",Deckblatt!H18,"")</f>
        <v/>
      </c>
      <c r="I6" s="364"/>
      <c r="J6" s="364"/>
      <c r="K6" s="364"/>
      <c r="L6" s="364"/>
      <c r="M6" s="364"/>
      <c r="N6" s="368"/>
      <c r="O6" s="360"/>
      <c r="P6" s="361"/>
      <c r="Q6" s="361"/>
      <c r="R6" s="361"/>
      <c r="S6" s="361"/>
      <c r="T6" s="361"/>
      <c r="U6" s="362"/>
      <c r="V6" s="1354"/>
      <c r="W6" s="1355"/>
      <c r="X6" s="1355"/>
      <c r="Y6" s="1355"/>
      <c r="Z6" s="1355"/>
      <c r="AA6" s="1356"/>
      <c r="AB6" s="609" t="str">
        <f>Sprachen!L87</f>
        <v>Bestellnr. PPF-Muster</v>
      </c>
      <c r="AC6" s="366"/>
      <c r="AD6" s="366"/>
      <c r="AE6" s="366"/>
      <c r="AF6" s="366"/>
      <c r="AG6" s="366"/>
      <c r="AH6" s="367"/>
      <c r="AI6" s="363" t="str">
        <f>IF(Deckblatt!AI18&lt;&gt;"",Deckblatt!AI18,"")</f>
        <v/>
      </c>
      <c r="AJ6" s="364"/>
      <c r="AK6" s="364"/>
      <c r="AL6" s="364"/>
      <c r="AM6" s="364"/>
      <c r="AN6" s="368"/>
    </row>
    <row r="7" spans="1:40" ht="15" thickBot="1">
      <c r="A7" s="401" t="str">
        <f>Sprachen!L276</f>
        <v>Produktionsstandort</v>
      </c>
      <c r="B7" s="402"/>
      <c r="C7" s="402"/>
      <c r="D7" s="402"/>
      <c r="E7" s="402"/>
      <c r="F7" s="402"/>
      <c r="G7" s="403"/>
      <c r="H7" s="596" t="str">
        <f>IF(Deckblatt!H19&lt;&gt;"",Deckblatt!H19,"")</f>
        <v/>
      </c>
      <c r="I7" s="597"/>
      <c r="J7" s="597"/>
      <c r="K7" s="597"/>
      <c r="L7" s="597"/>
      <c r="M7" s="597"/>
      <c r="N7" s="598"/>
      <c r="O7" s="599"/>
      <c r="P7" s="421"/>
      <c r="Q7" s="421"/>
      <c r="R7" s="421"/>
      <c r="S7" s="421"/>
      <c r="T7" s="421"/>
      <c r="U7" s="422"/>
      <c r="V7" s="1372"/>
      <c r="W7" s="1373"/>
      <c r="X7" s="1373"/>
      <c r="Y7" s="1373"/>
      <c r="Z7" s="1373"/>
      <c r="AA7" s="1374"/>
      <c r="AB7" s="603" t="str">
        <f>Sprachen!L14</f>
        <v>Abladestelle</v>
      </c>
      <c r="AC7" s="604"/>
      <c r="AD7" s="604"/>
      <c r="AE7" s="604"/>
      <c r="AF7" s="604"/>
      <c r="AG7" s="604"/>
      <c r="AH7" s="605"/>
      <c r="AI7" s="606" t="str">
        <f>IF(Deckblatt!AI19&lt;&gt;"",Deckblatt!AI19,"")</f>
        <v/>
      </c>
      <c r="AJ7" s="607"/>
      <c r="AK7" s="607"/>
      <c r="AL7" s="607"/>
      <c r="AM7" s="607"/>
      <c r="AN7" s="608"/>
    </row>
    <row r="8" spans="1:40" ht="15" thickTop="1">
      <c r="A8" s="370" t="str">
        <f>Sprachen!L304</f>
        <v>Sachnummer</v>
      </c>
      <c r="B8" s="371"/>
      <c r="C8" s="371"/>
      <c r="D8" s="371"/>
      <c r="E8" s="371"/>
      <c r="F8" s="371"/>
      <c r="G8" s="372"/>
      <c r="H8" s="616" t="str">
        <f>IF(Deckblatt!H20&lt;&gt;"",Deckblatt!H20,"")</f>
        <v/>
      </c>
      <c r="I8" s="617"/>
      <c r="J8" s="617"/>
      <c r="K8" s="617"/>
      <c r="L8" s="617"/>
      <c r="M8" s="617"/>
      <c r="N8" s="618"/>
      <c r="O8" s="619"/>
      <c r="P8" s="377"/>
      <c r="Q8" s="377"/>
      <c r="R8" s="377"/>
      <c r="S8" s="377"/>
      <c r="T8" s="377"/>
      <c r="U8" s="378"/>
      <c r="V8" s="1369"/>
      <c r="W8" s="1370"/>
      <c r="X8" s="1370"/>
      <c r="Y8" s="1370"/>
      <c r="Z8" s="1370"/>
      <c r="AA8" s="1371"/>
      <c r="AB8" s="621" t="str">
        <f>Sprachen!L304</f>
        <v>Sachnummer</v>
      </c>
      <c r="AC8" s="622"/>
      <c r="AD8" s="622"/>
      <c r="AE8" s="622"/>
      <c r="AF8" s="622"/>
      <c r="AG8" s="622"/>
      <c r="AH8" s="623"/>
      <c r="AI8" s="624" t="str">
        <f>IF(Deckblatt!AI21&lt;&gt;"",Deckblatt!AI21,"")</f>
        <v/>
      </c>
      <c r="AJ8" s="625"/>
      <c r="AK8" s="625"/>
      <c r="AL8" s="625"/>
      <c r="AM8" s="625"/>
      <c r="AN8" s="626"/>
    </row>
    <row r="9" spans="1:40" ht="14.25">
      <c r="A9" s="360" t="str">
        <f>Sprachen!L65</f>
        <v>Benennung</v>
      </c>
      <c r="B9" s="361"/>
      <c r="C9" s="361"/>
      <c r="D9" s="361"/>
      <c r="E9" s="361"/>
      <c r="F9" s="361"/>
      <c r="G9" s="362"/>
      <c r="H9" s="363" t="str">
        <f>IF(Deckblatt!H21&lt;&gt;"",Deckblatt!H21,"")</f>
        <v/>
      </c>
      <c r="I9" s="364"/>
      <c r="J9" s="364"/>
      <c r="K9" s="364"/>
      <c r="L9" s="364"/>
      <c r="M9" s="364"/>
      <c r="N9" s="368"/>
      <c r="O9" s="589"/>
      <c r="P9" s="385"/>
      <c r="Q9" s="385"/>
      <c r="R9" s="385"/>
      <c r="S9" s="385"/>
      <c r="T9" s="385"/>
      <c r="U9" s="386"/>
      <c r="V9" s="1378"/>
      <c r="W9" s="1379"/>
      <c r="X9" s="1379"/>
      <c r="Y9" s="1379"/>
      <c r="Z9" s="1379"/>
      <c r="AA9" s="1380"/>
      <c r="AB9" s="610" t="str">
        <f>Sprachen!L65</f>
        <v>Benennung</v>
      </c>
      <c r="AC9" s="611"/>
      <c r="AD9" s="611"/>
      <c r="AE9" s="611"/>
      <c r="AF9" s="611"/>
      <c r="AG9" s="611"/>
      <c r="AH9" s="612"/>
      <c r="AI9" s="613" t="str">
        <f>IF(Deckblatt!AI22&lt;&gt;"",Deckblatt!AI22,"")</f>
        <v/>
      </c>
      <c r="AJ9" s="614"/>
      <c r="AK9" s="614"/>
      <c r="AL9" s="614"/>
      <c r="AM9" s="614"/>
      <c r="AN9" s="615"/>
    </row>
    <row r="10" spans="1:40" ht="15" thickBot="1">
      <c r="A10" s="360" t="str">
        <f>Sprachen!L374</f>
        <v>Zeichnungsnummer</v>
      </c>
      <c r="B10" s="361"/>
      <c r="C10" s="361"/>
      <c r="D10" s="361"/>
      <c r="E10" s="361"/>
      <c r="F10" s="361"/>
      <c r="G10" s="362"/>
      <c r="H10" s="363" t="str">
        <f>IF(Deckblatt!H22&lt;&gt;"",Deckblatt!H22,"")</f>
        <v/>
      </c>
      <c r="I10" s="364"/>
      <c r="J10" s="364"/>
      <c r="K10" s="364"/>
      <c r="L10" s="364"/>
      <c r="M10" s="364"/>
      <c r="N10" s="368"/>
      <c r="O10" s="642"/>
      <c r="P10" s="408"/>
      <c r="Q10" s="408"/>
      <c r="R10" s="408"/>
      <c r="S10" s="408"/>
      <c r="T10" s="408"/>
      <c r="U10" s="409"/>
      <c r="V10" s="1375"/>
      <c r="W10" s="1376"/>
      <c r="X10" s="1376"/>
      <c r="Y10" s="1376"/>
      <c r="Z10" s="1376"/>
      <c r="AA10" s="1377"/>
      <c r="AB10" s="610" t="str">
        <f>Sprachen!L374</f>
        <v>Zeichnungsnummer</v>
      </c>
      <c r="AC10" s="611"/>
      <c r="AD10" s="611"/>
      <c r="AE10" s="611"/>
      <c r="AF10" s="611"/>
      <c r="AG10" s="611"/>
      <c r="AH10" s="612"/>
      <c r="AI10" s="1086" t="str">
        <f>IF(Deckblatt!AI23&lt;&gt;"",Deckblatt!AI23,"")</f>
        <v/>
      </c>
      <c r="AJ10" s="1087"/>
      <c r="AK10" s="1087"/>
      <c r="AL10" s="1087"/>
      <c r="AM10" s="1087"/>
      <c r="AN10" s="1088"/>
    </row>
    <row r="11" spans="1:40" ht="15" thickBot="1">
      <c r="A11" s="627" t="str">
        <f>Sprachen!L361</f>
        <v>Version/ Datum</v>
      </c>
      <c r="B11" s="628"/>
      <c r="C11" s="628"/>
      <c r="D11" s="628"/>
      <c r="E11" s="628"/>
      <c r="F11" s="628"/>
      <c r="G11" s="629"/>
      <c r="H11" s="596" t="str">
        <f>IF(Deckblatt!H23&lt;&gt;"",Deckblatt!H23,"")</f>
        <v/>
      </c>
      <c r="I11" s="597"/>
      <c r="J11" s="597"/>
      <c r="K11" s="597"/>
      <c r="L11" s="597"/>
      <c r="M11" s="597"/>
      <c r="N11" s="598"/>
      <c r="O11" s="630" t="str">
        <f>Sprachen!L177</f>
        <v>Kennung/DUNS</v>
      </c>
      <c r="P11" s="631"/>
      <c r="Q11" s="631"/>
      <c r="R11" s="631"/>
      <c r="S11" s="631"/>
      <c r="T11" s="631"/>
      <c r="U11" s="632"/>
      <c r="V11" s="633" t="str">
        <f>IF(Deckblatt!V23&lt;&gt;"",Deckblatt!V23,"")</f>
        <v/>
      </c>
      <c r="W11" s="634"/>
      <c r="X11" s="634"/>
      <c r="Y11" s="634"/>
      <c r="Z11" s="634"/>
      <c r="AA11" s="635"/>
      <c r="AB11" s="636" t="str">
        <f>Sprachen!L361</f>
        <v>Version/ Datum</v>
      </c>
      <c r="AC11" s="637"/>
      <c r="AD11" s="637"/>
      <c r="AE11" s="637"/>
      <c r="AF11" s="637"/>
      <c r="AG11" s="637"/>
      <c r="AH11" s="638"/>
      <c r="AI11" s="639" t="str">
        <f>IF(Deckblatt!AI24&lt;&gt;"",Deckblatt!AI24,"")</f>
        <v/>
      </c>
      <c r="AJ11" s="640"/>
      <c r="AK11" s="640"/>
      <c r="AL11" s="640"/>
      <c r="AM11" s="640"/>
      <c r="AN11" s="641"/>
    </row>
    <row r="12" spans="1:40" ht="15.75" thickBot="1" thickTop="1">
      <c r="A12" s="657" t="e">
        <f>IF(#REF!&lt;&gt;"",#REF!,"")</f>
        <v>#REF!</v>
      </c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9"/>
      <c r="O12" s="25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8"/>
    </row>
    <row r="13" spans="1:40" ht="15.75" thickBot="1" thickTop="1">
      <c r="A13" s="1137" t="str">
        <f>Sprachen!L434</f>
        <v>Beschreibung der Software</v>
      </c>
      <c r="B13" s="1138"/>
      <c r="C13" s="1138"/>
      <c r="D13" s="1138"/>
      <c r="E13" s="1138"/>
      <c r="F13" s="1138"/>
      <c r="G13" s="1138"/>
      <c r="H13" s="1138"/>
      <c r="I13" s="1138"/>
      <c r="J13" s="1138"/>
      <c r="K13" s="1138"/>
      <c r="L13" s="1138"/>
      <c r="M13" s="1138"/>
      <c r="N13" s="1138"/>
      <c r="O13" s="1138"/>
      <c r="P13" s="1138"/>
      <c r="Q13" s="1138"/>
      <c r="R13" s="1138"/>
      <c r="S13" s="1138"/>
      <c r="T13" s="1138"/>
      <c r="U13" s="1138"/>
      <c r="V13" s="1138"/>
      <c r="W13" s="1138"/>
      <c r="X13" s="1138"/>
      <c r="Y13" s="1138"/>
      <c r="Z13" s="1138"/>
      <c r="AA13" s="1138"/>
      <c r="AB13" s="1138"/>
      <c r="AC13" s="1138"/>
      <c r="AD13" s="1138"/>
      <c r="AE13" s="1138"/>
      <c r="AF13" s="1138"/>
      <c r="AG13" s="1138"/>
      <c r="AH13" s="1138"/>
      <c r="AI13" s="1138"/>
      <c r="AJ13" s="1138"/>
      <c r="AK13" s="1138"/>
      <c r="AL13" s="1138"/>
      <c r="AM13" s="1138"/>
      <c r="AN13" s="1139"/>
    </row>
    <row r="14" spans="1:40" ht="15.75" thickBot="1" thickTop="1">
      <c r="A14" s="1381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1382"/>
      <c r="Y14" s="1382"/>
      <c r="Z14" s="1382"/>
      <c r="AA14" s="1382"/>
      <c r="AB14" s="1382"/>
      <c r="AC14" s="1382"/>
      <c r="AD14" s="1382"/>
      <c r="AE14" s="1382"/>
      <c r="AF14" s="1382"/>
      <c r="AG14" s="1382"/>
      <c r="AH14" s="1382"/>
      <c r="AI14" s="1382"/>
      <c r="AJ14" s="1382"/>
      <c r="AK14" s="1382"/>
      <c r="AL14" s="1382"/>
      <c r="AM14" s="1382"/>
      <c r="AN14" s="1383"/>
    </row>
    <row r="15" spans="1:40" ht="15.75" thickBot="1" thickTop="1">
      <c r="A15" s="1384" t="str">
        <f>Sprachen!L435</f>
        <v>Produktspezifischer Kenner/Schlüssel</v>
      </c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6" t="str">
        <f>Sprachen!L436</f>
        <v>Prüfsumme</v>
      </c>
      <c r="W15" s="1386"/>
      <c r="X15" s="1386"/>
      <c r="Y15" s="1386"/>
      <c r="Z15" s="1386"/>
      <c r="AA15" s="1386"/>
      <c r="AB15" s="1386"/>
      <c r="AC15" s="1386"/>
      <c r="AD15" s="1386"/>
      <c r="AE15" s="1386"/>
      <c r="AF15" s="1386"/>
      <c r="AG15" s="1386"/>
      <c r="AH15" s="1386"/>
      <c r="AI15" s="1386"/>
      <c r="AJ15" s="1386"/>
      <c r="AK15" s="1386"/>
      <c r="AL15" s="1386"/>
      <c r="AM15" s="1386"/>
      <c r="AN15" s="1387"/>
    </row>
    <row r="16" spans="1:40" ht="15" thickBot="1">
      <c r="A16" s="1388"/>
      <c r="B16" s="1389"/>
      <c r="C16" s="1389"/>
      <c r="D16" s="1389"/>
      <c r="E16" s="1389"/>
      <c r="F16" s="1389"/>
      <c r="G16" s="1389"/>
      <c r="H16" s="1389"/>
      <c r="I16" s="1389"/>
      <c r="J16" s="1389"/>
      <c r="K16" s="1389"/>
      <c r="L16" s="1389"/>
      <c r="M16" s="1389"/>
      <c r="N16" s="1389"/>
      <c r="O16" s="1389"/>
      <c r="P16" s="1389"/>
      <c r="Q16" s="1389"/>
      <c r="R16" s="1389"/>
      <c r="S16" s="1389"/>
      <c r="T16" s="1389"/>
      <c r="U16" s="1389"/>
      <c r="V16" s="1390"/>
      <c r="W16" s="1390"/>
      <c r="X16" s="1390"/>
      <c r="Y16" s="1390"/>
      <c r="Z16" s="1390"/>
      <c r="AA16" s="1390"/>
      <c r="AB16" s="1390"/>
      <c r="AC16" s="1390"/>
      <c r="AD16" s="1390"/>
      <c r="AE16" s="1390"/>
      <c r="AF16" s="1390"/>
      <c r="AG16" s="1390"/>
      <c r="AH16" s="1390"/>
      <c r="AI16" s="1390"/>
      <c r="AJ16" s="1390"/>
      <c r="AK16" s="1390"/>
      <c r="AL16" s="1390"/>
      <c r="AM16" s="1390"/>
      <c r="AN16" s="1391"/>
    </row>
    <row r="17" spans="1:40" s="14" customFormat="1" ht="14.25" thickBot="1" thickTop="1">
      <c r="A17" s="1089" t="str">
        <f>Sprachen!L402</f>
        <v>Angaben zu verwendeten Softwaremodulen (Eigen- und Fremdanteile sind aufzuführen)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1090"/>
    </row>
    <row r="18" spans="1:40" s="14" customFormat="1" ht="53.25" customHeight="1" thickTop="1">
      <c r="A18" s="1404" t="str">
        <f>Sprachen!L79</f>
        <v>Beschreibung</v>
      </c>
      <c r="B18" s="1407" t="str">
        <f>Sprachen!L403</f>
        <v>Eigenständiges Softwarepaket</v>
      </c>
      <c r="C18" s="1407"/>
      <c r="D18" s="1407" t="str">
        <f>Sprachen!L404</f>
        <v>HW-Verwendung</v>
      </c>
      <c r="E18" s="1407"/>
      <c r="F18" s="1407"/>
      <c r="G18" s="1407"/>
      <c r="H18" s="1407"/>
      <c r="I18" s="1407"/>
      <c r="J18" s="1407"/>
      <c r="K18" s="1409" t="str">
        <f>Sprachen!L405</f>
        <v>Softwarestand</v>
      </c>
      <c r="L18" s="1409"/>
      <c r="M18" s="1409"/>
      <c r="N18" s="1409"/>
      <c r="O18" s="1409" t="str">
        <f>Sprachen!L406</f>
        <v>Betriebssystem</v>
      </c>
      <c r="P18" s="1409"/>
      <c r="Q18" s="1409"/>
      <c r="R18" s="1409"/>
      <c r="S18" s="1409" t="str">
        <f>Sprachen!L407</f>
        <v>Diagnoseerkennung</v>
      </c>
      <c r="T18" s="1409"/>
      <c r="U18" s="1409"/>
      <c r="V18" s="1409"/>
      <c r="W18" s="1409" t="str">
        <f>Sprachen!L408</f>
        <v>ASIL-Einstufung</v>
      </c>
      <c r="X18" s="1409"/>
      <c r="Y18" s="1409"/>
      <c r="Z18" s="1409"/>
      <c r="AA18" s="1411" t="str">
        <f>Sprachen!L409</f>
        <v>Kompatibilität zur Spezifikation</v>
      </c>
      <c r="AB18" s="1412"/>
      <c r="AC18" s="1413" t="str">
        <f>Sprachen!L412</f>
        <v>(6.6) FOSS-Freigabe</v>
      </c>
      <c r="AD18" s="1414"/>
      <c r="AE18" s="1415"/>
      <c r="AF18" s="1392" t="str">
        <f>Sprachen!L61</f>
        <v>Bemerkung</v>
      </c>
      <c r="AG18" s="1393"/>
      <c r="AH18" s="1393"/>
      <c r="AI18" s="1393"/>
      <c r="AJ18" s="1393"/>
      <c r="AK18" s="1393"/>
      <c r="AL18" s="1393"/>
      <c r="AM18" s="1393"/>
      <c r="AN18" s="1394"/>
    </row>
    <row r="19" spans="1:51" s="7" customFormat="1" ht="68.25" customHeight="1" thickBot="1">
      <c r="A19" s="1405"/>
      <c r="B19" s="1408"/>
      <c r="C19" s="1408"/>
      <c r="D19" s="1408"/>
      <c r="E19" s="1408"/>
      <c r="F19" s="1408"/>
      <c r="G19" s="1408"/>
      <c r="H19" s="1408"/>
      <c r="I19" s="1408"/>
      <c r="J19" s="1408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1410"/>
      <c r="Y19" s="1410"/>
      <c r="Z19" s="1410"/>
      <c r="AA19" s="48" t="str">
        <f>Sprachen!L410</f>
        <v>erfüllt</v>
      </c>
      <c r="AB19" s="49" t="str">
        <f>Sprachen!L411</f>
        <v>nicht erfüllt</v>
      </c>
      <c r="AC19" s="48" t="str">
        <f>Sprachen!L413</f>
        <v>liegt vor</v>
      </c>
      <c r="AD19" s="50" t="str">
        <f>Sprachen!L414</f>
        <v>liegt nicht vor</v>
      </c>
      <c r="AE19" s="49" t="str">
        <f>Sprachen!L415</f>
        <v>nicht relevant</v>
      </c>
      <c r="AF19" s="1395"/>
      <c r="AG19" s="1396"/>
      <c r="AH19" s="1396"/>
      <c r="AI19" s="1396"/>
      <c r="AJ19" s="1396"/>
      <c r="AK19" s="1396"/>
      <c r="AL19" s="1396"/>
      <c r="AM19" s="1396"/>
      <c r="AN19" s="1397"/>
      <c r="AO19" s="19"/>
      <c r="AP19" s="19"/>
      <c r="AQ19" s="19"/>
      <c r="AR19" s="19"/>
      <c r="AS19" s="19"/>
      <c r="AT19" s="20"/>
      <c r="AU19" s="20"/>
      <c r="AV19" s="20"/>
      <c r="AW19" s="20"/>
      <c r="AX19" s="20"/>
      <c r="AY19" s="20"/>
    </row>
    <row r="20" spans="1:51" s="7" customFormat="1" ht="15" customHeight="1" thickTop="1">
      <c r="A20" s="1405"/>
      <c r="B20" s="1398"/>
      <c r="C20" s="1399"/>
      <c r="D20" s="1400"/>
      <c r="E20" s="1401"/>
      <c r="F20" s="1401"/>
      <c r="G20" s="1401"/>
      <c r="H20" s="1401"/>
      <c r="I20" s="1401"/>
      <c r="J20" s="1402"/>
      <c r="K20" s="1400"/>
      <c r="L20" s="1401"/>
      <c r="M20" s="1401"/>
      <c r="N20" s="1402"/>
      <c r="O20" s="1400"/>
      <c r="P20" s="1401"/>
      <c r="Q20" s="1401"/>
      <c r="R20" s="1402"/>
      <c r="S20" s="1400"/>
      <c r="T20" s="1401"/>
      <c r="U20" s="1401"/>
      <c r="V20" s="1402"/>
      <c r="W20" s="1400"/>
      <c r="X20" s="1401"/>
      <c r="Y20" s="1401"/>
      <c r="Z20" s="1402"/>
      <c r="AA20" s="51"/>
      <c r="AB20" s="52"/>
      <c r="AC20" s="51"/>
      <c r="AD20" s="53"/>
      <c r="AE20" s="52"/>
      <c r="AF20" s="1400"/>
      <c r="AG20" s="1401"/>
      <c r="AH20" s="1401"/>
      <c r="AI20" s="1401"/>
      <c r="AJ20" s="1401"/>
      <c r="AK20" s="1401"/>
      <c r="AL20" s="1401"/>
      <c r="AM20" s="1401"/>
      <c r="AN20" s="1403"/>
      <c r="AO20" s="19"/>
      <c r="AP20" s="19"/>
      <c r="AQ20" s="19"/>
      <c r="AR20" s="19"/>
      <c r="AS20" s="19"/>
      <c r="AT20" s="20"/>
      <c r="AU20" s="20"/>
      <c r="AV20" s="20"/>
      <c r="AW20" s="20"/>
      <c r="AX20" s="20"/>
      <c r="AY20" s="20"/>
    </row>
    <row r="21" spans="1:51" s="7" customFormat="1" ht="14.25">
      <c r="A21" s="1405"/>
      <c r="B21" s="1436"/>
      <c r="C21" s="1437"/>
      <c r="D21" s="1429"/>
      <c r="E21" s="1430"/>
      <c r="F21" s="1430"/>
      <c r="G21" s="1430"/>
      <c r="H21" s="1430"/>
      <c r="I21" s="1430"/>
      <c r="J21" s="1438"/>
      <c r="K21" s="1429"/>
      <c r="L21" s="1430"/>
      <c r="M21" s="1430"/>
      <c r="N21" s="1438"/>
      <c r="O21" s="1429"/>
      <c r="P21" s="1430"/>
      <c r="Q21" s="1430"/>
      <c r="R21" s="1438"/>
      <c r="S21" s="1429"/>
      <c r="T21" s="1430"/>
      <c r="U21" s="1430"/>
      <c r="V21" s="1438"/>
      <c r="W21" s="1429"/>
      <c r="X21" s="1430"/>
      <c r="Y21" s="1430"/>
      <c r="Z21" s="1438"/>
      <c r="AA21" s="54"/>
      <c r="AB21" s="55"/>
      <c r="AC21" s="54"/>
      <c r="AD21" s="56"/>
      <c r="AE21" s="55"/>
      <c r="AF21" s="1429"/>
      <c r="AG21" s="1430"/>
      <c r="AH21" s="1430"/>
      <c r="AI21" s="1430"/>
      <c r="AJ21" s="1430"/>
      <c r="AK21" s="1430"/>
      <c r="AL21" s="1430"/>
      <c r="AM21" s="1430"/>
      <c r="AN21" s="1431"/>
      <c r="AO21" s="19"/>
      <c r="AP21" s="19"/>
      <c r="AQ21" s="19"/>
      <c r="AR21" s="19"/>
      <c r="AS21" s="19"/>
      <c r="AT21" s="20"/>
      <c r="AU21" s="20"/>
      <c r="AV21" s="20"/>
      <c r="AW21" s="20"/>
      <c r="AX21" s="20"/>
      <c r="AY21" s="20"/>
    </row>
    <row r="22" spans="1:51" s="7" customFormat="1" ht="15" thickBot="1">
      <c r="A22" s="1406"/>
      <c r="B22" s="1421"/>
      <c r="C22" s="1422"/>
      <c r="D22" s="1432"/>
      <c r="E22" s="1433"/>
      <c r="F22" s="1433"/>
      <c r="G22" s="1433"/>
      <c r="H22" s="1433"/>
      <c r="I22" s="1433"/>
      <c r="J22" s="1434"/>
      <c r="K22" s="1432"/>
      <c r="L22" s="1433"/>
      <c r="M22" s="1433"/>
      <c r="N22" s="1434"/>
      <c r="O22" s="1432"/>
      <c r="P22" s="1433"/>
      <c r="Q22" s="1433"/>
      <c r="R22" s="1434"/>
      <c r="S22" s="1432"/>
      <c r="T22" s="1433"/>
      <c r="U22" s="1433"/>
      <c r="V22" s="1434"/>
      <c r="W22" s="1432"/>
      <c r="X22" s="1433"/>
      <c r="Y22" s="1433"/>
      <c r="Z22" s="1434"/>
      <c r="AA22" s="57"/>
      <c r="AB22" s="58"/>
      <c r="AC22" s="57"/>
      <c r="AD22" s="59"/>
      <c r="AE22" s="58"/>
      <c r="AF22" s="1432"/>
      <c r="AG22" s="1433"/>
      <c r="AH22" s="1433"/>
      <c r="AI22" s="1433"/>
      <c r="AJ22" s="1433"/>
      <c r="AK22" s="1433"/>
      <c r="AL22" s="1433"/>
      <c r="AM22" s="1433"/>
      <c r="AN22" s="1435"/>
      <c r="AO22" s="19"/>
      <c r="AP22" s="19"/>
      <c r="AQ22" s="19"/>
      <c r="AR22" s="19"/>
      <c r="AS22" s="19"/>
      <c r="AT22" s="20"/>
      <c r="AU22" s="20"/>
      <c r="AV22" s="20"/>
      <c r="AW22" s="20"/>
      <c r="AX22" s="20"/>
      <c r="AY22" s="20"/>
    </row>
    <row r="23" spans="1:51" s="7" customFormat="1" ht="23.25" customHeight="1" thickTop="1">
      <c r="A23" s="1416" t="str">
        <f>Sprachen!L416</f>
        <v>Auslöser</v>
      </c>
      <c r="B23" s="1398"/>
      <c r="C23" s="1399"/>
      <c r="D23" s="1418" t="str">
        <f>Sprachen!L417</f>
        <v>Initiales PPF-Verfahren</v>
      </c>
      <c r="E23" s="1419"/>
      <c r="F23" s="1419"/>
      <c r="G23" s="1419"/>
      <c r="H23" s="1419"/>
      <c r="I23" s="1419"/>
      <c r="J23" s="1419"/>
      <c r="K23" s="1419"/>
      <c r="L23" s="1419"/>
      <c r="M23" s="1419"/>
      <c r="N23" s="1419"/>
      <c r="O23" s="1419"/>
      <c r="P23" s="1419"/>
      <c r="Q23" s="1419"/>
      <c r="R23" s="1419"/>
      <c r="S23" s="1419"/>
      <c r="T23" s="1419"/>
      <c r="U23" s="1419"/>
      <c r="V23" s="1419"/>
      <c r="W23" s="1419"/>
      <c r="X23" s="1419"/>
      <c r="Y23" s="1419"/>
      <c r="Z23" s="1419"/>
      <c r="AA23" s="1419"/>
      <c r="AB23" s="1419"/>
      <c r="AC23" s="1419"/>
      <c r="AD23" s="1419"/>
      <c r="AE23" s="1419"/>
      <c r="AF23" s="1419"/>
      <c r="AG23" s="1419"/>
      <c r="AH23" s="1419"/>
      <c r="AI23" s="1419"/>
      <c r="AJ23" s="1419"/>
      <c r="AK23" s="1419"/>
      <c r="AL23" s="1419"/>
      <c r="AM23" s="1419"/>
      <c r="AN23" s="1420"/>
      <c r="AO23" s="19"/>
      <c r="AP23" s="19"/>
      <c r="AQ23" s="19"/>
      <c r="AR23" s="19"/>
      <c r="AS23" s="19"/>
      <c r="AT23" s="20"/>
      <c r="AU23" s="20"/>
      <c r="AV23" s="20"/>
      <c r="AW23" s="20"/>
      <c r="AX23" s="20"/>
      <c r="AY23" s="20"/>
    </row>
    <row r="24" spans="1:51" s="7" customFormat="1" ht="23.25" customHeight="1" thickBot="1">
      <c r="A24" s="1417"/>
      <c r="B24" s="1421"/>
      <c r="C24" s="1422"/>
      <c r="D24" s="1423" t="str">
        <f>Sprachen!L418</f>
        <v>PPF-Verfahren aufgrund von Änderungen</v>
      </c>
      <c r="E24" s="1424"/>
      <c r="F24" s="1424"/>
      <c r="G24" s="1424"/>
      <c r="H24" s="1424"/>
      <c r="I24" s="1424"/>
      <c r="J24" s="1424"/>
      <c r="K24" s="1424"/>
      <c r="L24" s="1424"/>
      <c r="M24" s="1424"/>
      <c r="N24" s="1424"/>
      <c r="O24" s="1424"/>
      <c r="P24" s="1424"/>
      <c r="Q24" s="1424"/>
      <c r="R24" s="1424"/>
      <c r="S24" s="1424"/>
      <c r="T24" s="1424"/>
      <c r="U24" s="1424"/>
      <c r="V24" s="1424"/>
      <c r="W24" s="1424"/>
      <c r="X24" s="1424"/>
      <c r="Y24" s="1424"/>
      <c r="Z24" s="1424"/>
      <c r="AA24" s="1424"/>
      <c r="AB24" s="1424"/>
      <c r="AC24" s="1424"/>
      <c r="AD24" s="1424"/>
      <c r="AE24" s="1424"/>
      <c r="AF24" s="1424"/>
      <c r="AG24" s="1424"/>
      <c r="AH24" s="1424"/>
      <c r="AI24" s="1424"/>
      <c r="AJ24" s="1424"/>
      <c r="AK24" s="1424"/>
      <c r="AL24" s="1424"/>
      <c r="AM24" s="1424"/>
      <c r="AN24" s="1425"/>
      <c r="AO24" s="19"/>
      <c r="AP24" s="19"/>
      <c r="AQ24" s="19"/>
      <c r="AR24" s="19"/>
      <c r="AS24" s="19"/>
      <c r="AT24" s="20"/>
      <c r="AU24" s="20"/>
      <c r="AV24" s="20"/>
      <c r="AW24" s="20"/>
      <c r="AX24" s="20"/>
      <c r="AY24" s="20"/>
    </row>
    <row r="25" spans="1:51" s="7" customFormat="1" ht="15.75" thickBot="1" thickTop="1">
      <c r="A25" s="1426" t="str">
        <f>Sprachen!L311</f>
        <v>Selbstbeurteilung Organisation</v>
      </c>
      <c r="B25" s="1427"/>
      <c r="C25" s="1427"/>
      <c r="D25" s="1427"/>
      <c r="E25" s="1427"/>
      <c r="F25" s="1427"/>
      <c r="G25" s="1427"/>
      <c r="H25" s="1427"/>
      <c r="I25" s="1427"/>
      <c r="J25" s="1427"/>
      <c r="K25" s="1427"/>
      <c r="L25" s="1427"/>
      <c r="M25" s="1427"/>
      <c r="N25" s="1427"/>
      <c r="O25" s="1427"/>
      <c r="P25" s="1427"/>
      <c r="Q25" s="1427"/>
      <c r="R25" s="1427"/>
      <c r="S25" s="1427"/>
      <c r="T25" s="1427"/>
      <c r="U25" s="1427"/>
      <c r="V25" s="1427"/>
      <c r="W25" s="1427"/>
      <c r="X25" s="1427"/>
      <c r="Y25" s="1427"/>
      <c r="Z25" s="1427"/>
      <c r="AA25" s="1427"/>
      <c r="AB25" s="1427"/>
      <c r="AC25" s="1427"/>
      <c r="AD25" s="1427"/>
      <c r="AE25" s="1427"/>
      <c r="AF25" s="1427"/>
      <c r="AG25" s="1427"/>
      <c r="AH25" s="1427"/>
      <c r="AI25" s="1427"/>
      <c r="AJ25" s="1427"/>
      <c r="AK25" s="1427"/>
      <c r="AL25" s="1427"/>
      <c r="AM25" s="1427"/>
      <c r="AN25" s="1428"/>
      <c r="AO25" s="19"/>
      <c r="AP25" s="19"/>
      <c r="AQ25" s="19"/>
      <c r="AR25" s="19"/>
      <c r="AS25" s="19"/>
      <c r="AT25" s="20"/>
      <c r="AU25" s="20"/>
      <c r="AV25" s="20"/>
      <c r="AW25" s="20"/>
      <c r="AX25" s="20"/>
      <c r="AY25" s="20"/>
    </row>
    <row r="26" spans="1:51" s="7" customFormat="1" ht="65.25" customHeight="1" thickBot="1" thickTop="1">
      <c r="A26" s="1469" t="str">
        <f>Sprachen!L423</f>
        <v>Spezifikation und Nachweise</v>
      </c>
      <c r="B26" s="1098" t="str">
        <f>Sprachen!L253</f>
        <v>Ordnungs-    nummer</v>
      </c>
      <c r="C26" s="1093"/>
      <c r="D26" s="1094" t="str">
        <f>Sprachen!L289</f>
        <v>Prüfgebiet</v>
      </c>
      <c r="E26" s="1095"/>
      <c r="F26" s="1095"/>
      <c r="G26" s="1096" t="str">
        <f>Sprachen!L12</f>
        <v>(sofern für das Produkt zutreffend)</v>
      </c>
      <c r="H26" s="1096"/>
      <c r="I26" s="1096"/>
      <c r="J26" s="1096"/>
      <c r="K26" s="1096"/>
      <c r="L26" s="1097"/>
      <c r="M26" s="1098" t="str">
        <f>Sprachen!L366</f>
        <v>Vorlage erforderlich</v>
      </c>
      <c r="N26" s="1093"/>
      <c r="O26" s="1098" t="str">
        <f>Sprachen!L43</f>
        <v>Anforderungen vollständig erfüllt</v>
      </c>
      <c r="P26" s="1093"/>
      <c r="Q26" s="1098" t="str">
        <f>Sprachen!L42</f>
        <v>Anforderungen nicht vollständig erfüllt</v>
      </c>
      <c r="R26" s="1093"/>
      <c r="S26" s="1098" t="str">
        <f>Sprachen!L419</f>
        <v>Anforderung nicht erfüllt</v>
      </c>
      <c r="T26" s="1093"/>
      <c r="U26" s="1092" t="str">
        <f>Sprachen!L224</f>
        <v>Nachweis-      
dokument</v>
      </c>
      <c r="V26" s="1092"/>
      <c r="W26" s="1092"/>
      <c r="X26" s="1092"/>
      <c r="Y26" s="1092"/>
      <c r="Z26" s="1092"/>
      <c r="AA26" s="1093"/>
      <c r="AB26" s="1098" t="str">
        <f>Sprachen!L361</f>
        <v>Version/ Datum</v>
      </c>
      <c r="AC26" s="1092"/>
      <c r="AD26" s="1092"/>
      <c r="AE26" s="1093"/>
      <c r="AF26" s="1098" t="str">
        <f>Sprachen!L61</f>
        <v>Bemerkung</v>
      </c>
      <c r="AG26" s="1092"/>
      <c r="AH26" s="1092"/>
      <c r="AI26" s="1092"/>
      <c r="AJ26" s="1092"/>
      <c r="AK26" s="1092"/>
      <c r="AL26" s="1092"/>
      <c r="AM26" s="1092"/>
      <c r="AN26" s="1101"/>
      <c r="AO26" s="19"/>
      <c r="AP26" s="19"/>
      <c r="AQ26" s="19"/>
      <c r="AR26" s="19"/>
      <c r="AS26" s="19"/>
      <c r="AT26" s="20"/>
      <c r="AU26" s="20"/>
      <c r="AV26" s="20"/>
      <c r="AW26" s="20"/>
      <c r="AX26" s="20"/>
      <c r="AY26" s="20"/>
    </row>
    <row r="27" spans="1:51" ht="34.5" customHeight="1" thickTop="1">
      <c r="A27" s="1470"/>
      <c r="B27" s="884" t="s">
        <v>927</v>
      </c>
      <c r="C27" s="1439"/>
      <c r="D27" s="1440" t="str">
        <f>Sprachen!L138</f>
        <v>Festlegung des Kontextes („Scope“) des zu liefernden Softwareproduktes</v>
      </c>
      <c r="E27" s="1441"/>
      <c r="F27" s="1441"/>
      <c r="G27" s="1441"/>
      <c r="H27" s="1441"/>
      <c r="I27" s="1441"/>
      <c r="J27" s="1441"/>
      <c r="K27" s="1441"/>
      <c r="L27" s="1442"/>
      <c r="M27" s="1443" t="str">
        <f>Sprachen!L4</f>
        <v>Ja</v>
      </c>
      <c r="N27" s="1444"/>
      <c r="O27" s="1121"/>
      <c r="P27" s="1121"/>
      <c r="Q27" s="1121"/>
      <c r="R27" s="1121"/>
      <c r="S27" s="1451"/>
      <c r="T27" s="1452"/>
      <c r="U27" s="1453"/>
      <c r="V27" s="1454"/>
      <c r="W27" s="1454"/>
      <c r="X27" s="1454"/>
      <c r="Y27" s="1454"/>
      <c r="Z27" s="1454"/>
      <c r="AA27" s="1455"/>
      <c r="AB27" s="1456"/>
      <c r="AC27" s="1456"/>
      <c r="AD27" s="1456"/>
      <c r="AE27" s="1456"/>
      <c r="AF27" s="1457"/>
      <c r="AG27" s="1458"/>
      <c r="AH27" s="1458"/>
      <c r="AI27" s="1458"/>
      <c r="AJ27" s="1458"/>
      <c r="AK27" s="1458"/>
      <c r="AL27" s="1458"/>
      <c r="AM27" s="1458"/>
      <c r="AN27" s="1459"/>
      <c r="AO27" t="b">
        <f aca="true" t="shared" si="0" ref="AO27:AO37">IF(O27&lt;&gt;"",1)</f>
        <v>0</v>
      </c>
      <c r="AP27" t="b">
        <f aca="true" t="shared" si="1" ref="AP27:AP37">IF(Q27&lt;&gt;"",1)</f>
        <v>0</v>
      </c>
      <c r="AQ27" t="b">
        <f>IF(S27&lt;&gt;"",1)</f>
        <v>0</v>
      </c>
      <c r="AR27">
        <f>SUM(AO27:AQ27)</f>
        <v>0</v>
      </c>
      <c r="AS27" t="b">
        <f>AND(M27=Sprachen!$L$4,AR27=0)</f>
        <v>1</v>
      </c>
      <c r="AT27">
        <f>IF(M27=Sprachen!$L$4,1,0)</f>
        <v>1</v>
      </c>
      <c r="AU27" s="1103" t="e">
        <f>SUM(AT27:AT37)</f>
        <v>#REF!</v>
      </c>
      <c r="AV27" s="1103">
        <f>SUM(AO27:AO37)</f>
        <v>0</v>
      </c>
      <c r="AW27" s="1103">
        <f>SUM(AP27:AP37)</f>
        <v>0</v>
      </c>
      <c r="AX27" s="1103">
        <f>SUM(AQ27:AQ37)</f>
        <v>0</v>
      </c>
      <c r="AY27" s="1103" t="e">
        <f>IF(AND(AU27=SUM(AO27:AP28),AU27&gt;0),IF(AU27=AV27,1,2),0)</f>
        <v>#REF!</v>
      </c>
    </row>
    <row r="28" spans="1:51" ht="68.25" customHeight="1">
      <c r="A28" s="1470"/>
      <c r="B28" s="886" t="s">
        <v>928</v>
      </c>
      <c r="C28" s="1445"/>
      <c r="D28" s="1172" t="str">
        <f>Sprachen!L297</f>
        <v>Referenz zu vertraglich festgelegten Qualitätsanforderungen
(z. B. Coding Guidelines, Codemetriken, Testabdeckung)</v>
      </c>
      <c r="E28" s="1173"/>
      <c r="F28" s="1173"/>
      <c r="G28" s="1173"/>
      <c r="H28" s="1173"/>
      <c r="I28" s="1173"/>
      <c r="J28" s="1173"/>
      <c r="K28" s="1173"/>
      <c r="L28" s="1174"/>
      <c r="M28" s="1446" t="str">
        <f>Sprachen!L4</f>
        <v>Ja</v>
      </c>
      <c r="N28" s="1447"/>
      <c r="O28" s="1154"/>
      <c r="P28" s="1154"/>
      <c r="Q28" s="1154"/>
      <c r="R28" s="1154"/>
      <c r="S28" s="1131"/>
      <c r="T28" s="1132"/>
      <c r="U28" s="1448"/>
      <c r="V28" s="1449"/>
      <c r="W28" s="1449"/>
      <c r="X28" s="1449"/>
      <c r="Y28" s="1449"/>
      <c r="Z28" s="1449"/>
      <c r="AA28" s="1450"/>
      <c r="AB28" s="1460"/>
      <c r="AC28" s="1460"/>
      <c r="AD28" s="1460"/>
      <c r="AE28" s="1460"/>
      <c r="AF28" s="1461"/>
      <c r="AG28" s="350"/>
      <c r="AH28" s="350"/>
      <c r="AI28" s="350"/>
      <c r="AJ28" s="350"/>
      <c r="AK28" s="350"/>
      <c r="AL28" s="350"/>
      <c r="AM28" s="350"/>
      <c r="AN28" s="1462"/>
      <c r="AO28" t="b">
        <f t="shared" si="0"/>
        <v>0</v>
      </c>
      <c r="AP28" t="b">
        <f t="shared" si="1"/>
        <v>0</v>
      </c>
      <c r="AQ28" t="b">
        <f aca="true" t="shared" si="2" ref="AQ28:AQ37">IF(S28&lt;&gt;"",1)</f>
        <v>0</v>
      </c>
      <c r="AR28">
        <f aca="true" t="shared" si="3" ref="AR28:AR37">SUM(AO28:AQ28)</f>
        <v>0</v>
      </c>
      <c r="AS28" t="b">
        <f>AND(M28=Sprachen!$L$4,AR28=0)</f>
        <v>1</v>
      </c>
      <c r="AT28">
        <f>IF(M28=Sprachen!$L$4,1,0)</f>
        <v>1</v>
      </c>
      <c r="AU28" s="1103"/>
      <c r="AV28" s="1103"/>
      <c r="AW28" s="1103"/>
      <c r="AX28" s="1103"/>
      <c r="AY28" s="1103"/>
    </row>
    <row r="29" spans="1:51" ht="34.5" customHeight="1">
      <c r="A29" s="1470"/>
      <c r="B29" s="886" t="s">
        <v>929</v>
      </c>
      <c r="C29" s="1445"/>
      <c r="D29" s="1153" t="str">
        <f>Sprachen!L105</f>
        <v>Dokumentation der technischen SW-Spezifikationen</v>
      </c>
      <c r="E29" s="1153"/>
      <c r="F29" s="1153"/>
      <c r="G29" s="1153"/>
      <c r="H29" s="1153"/>
      <c r="I29" s="1153"/>
      <c r="J29" s="1153"/>
      <c r="K29" s="1153"/>
      <c r="L29" s="1153"/>
      <c r="M29" s="1463" t="e">
        <f>IF(#REF!&lt;&gt;"",#REF!,"")</f>
        <v>#REF!</v>
      </c>
      <c r="N29" s="1463"/>
      <c r="O29" s="1154"/>
      <c r="P29" s="1154"/>
      <c r="Q29" s="1154"/>
      <c r="R29" s="1154"/>
      <c r="S29" s="1131"/>
      <c r="T29" s="1132"/>
      <c r="U29" s="1448"/>
      <c r="V29" s="1449"/>
      <c r="W29" s="1449"/>
      <c r="X29" s="1449"/>
      <c r="Y29" s="1449"/>
      <c r="Z29" s="1449"/>
      <c r="AA29" s="1450"/>
      <c r="AB29" s="1460"/>
      <c r="AC29" s="1460"/>
      <c r="AD29" s="1460"/>
      <c r="AE29" s="1460"/>
      <c r="AF29" s="1460"/>
      <c r="AG29" s="1460"/>
      <c r="AH29" s="1460"/>
      <c r="AI29" s="1460"/>
      <c r="AJ29" s="1460"/>
      <c r="AK29" s="1460"/>
      <c r="AL29" s="1460"/>
      <c r="AM29" s="1460"/>
      <c r="AN29" s="1464"/>
      <c r="AO29" t="b">
        <f t="shared" si="0"/>
        <v>0</v>
      </c>
      <c r="AP29" t="b">
        <f t="shared" si="1"/>
        <v>0</v>
      </c>
      <c r="AQ29" t="b">
        <f t="shared" si="2"/>
        <v>0</v>
      </c>
      <c r="AR29">
        <f t="shared" si="3"/>
        <v>0</v>
      </c>
      <c r="AS29" t="e">
        <f>AND(M29=Sprachen!$L$4,AR29=0)</f>
        <v>#REF!</v>
      </c>
      <c r="AT29" t="e">
        <f>IF(M29=Sprachen!$L$4,1,0)</f>
        <v>#REF!</v>
      </c>
      <c r="AU29" s="1103"/>
      <c r="AV29" s="1103"/>
      <c r="AW29" s="1103"/>
      <c r="AX29" s="1103"/>
      <c r="AY29" s="1103"/>
    </row>
    <row r="30" spans="1:51" ht="23.25" customHeight="1">
      <c r="A30" s="1470"/>
      <c r="B30" s="886" t="s">
        <v>930</v>
      </c>
      <c r="C30" s="1445"/>
      <c r="D30" s="1153" t="str">
        <f>Sprachen!L223</f>
        <v>Nachweis Umsetzung der Anforderungen 6.3 u. 6.4</v>
      </c>
      <c r="E30" s="1153"/>
      <c r="F30" s="1153"/>
      <c r="G30" s="1153"/>
      <c r="H30" s="1153"/>
      <c r="I30" s="1153"/>
      <c r="J30" s="1153"/>
      <c r="K30" s="1153"/>
      <c r="L30" s="1153"/>
      <c r="M30" s="1448" t="e">
        <f>IF(#REF!&lt;&gt;"",#REF!,"")</f>
        <v>#REF!</v>
      </c>
      <c r="N30" s="1450"/>
      <c r="O30" s="1154"/>
      <c r="P30" s="1154"/>
      <c r="Q30" s="1154"/>
      <c r="R30" s="1154"/>
      <c r="S30" s="1131"/>
      <c r="T30" s="1132"/>
      <c r="U30" s="1448"/>
      <c r="V30" s="1449"/>
      <c r="W30" s="1449"/>
      <c r="X30" s="1449"/>
      <c r="Y30" s="1449"/>
      <c r="Z30" s="1449"/>
      <c r="AA30" s="1450"/>
      <c r="AB30" s="1460"/>
      <c r="AC30" s="1460"/>
      <c r="AD30" s="1460"/>
      <c r="AE30" s="1460"/>
      <c r="AF30" s="1460"/>
      <c r="AG30" s="1460"/>
      <c r="AH30" s="1460"/>
      <c r="AI30" s="1460"/>
      <c r="AJ30" s="1460"/>
      <c r="AK30" s="1460"/>
      <c r="AL30" s="1460"/>
      <c r="AM30" s="1460"/>
      <c r="AN30" s="1464"/>
      <c r="AO30" t="b">
        <f t="shared" si="0"/>
        <v>0</v>
      </c>
      <c r="AP30" t="b">
        <f t="shared" si="1"/>
        <v>0</v>
      </c>
      <c r="AQ30" t="b">
        <f t="shared" si="2"/>
        <v>0</v>
      </c>
      <c r="AR30">
        <f t="shared" si="3"/>
        <v>0</v>
      </c>
      <c r="AS30" t="e">
        <f>AND(M30=Sprachen!$L$4,AR30=0)</f>
        <v>#REF!</v>
      </c>
      <c r="AT30" t="e">
        <f>IF(M30=Sprachen!$L$4,1,0)</f>
        <v>#REF!</v>
      </c>
      <c r="AU30" s="1103"/>
      <c r="AV30" s="1103"/>
      <c r="AW30" s="1103"/>
      <c r="AX30" s="1103"/>
      <c r="AY30" s="1103"/>
    </row>
    <row r="31" spans="1:51" ht="34.5" customHeight="1">
      <c r="A31" s="1470"/>
      <c r="B31" s="886" t="s">
        <v>931</v>
      </c>
      <c r="C31" s="1445"/>
      <c r="D31" s="1153" t="str">
        <f>Sprachen!L111</f>
        <v>Dokumentation über FOSS (Free-and-Open-Source-Software)</v>
      </c>
      <c r="E31" s="1153"/>
      <c r="F31" s="1153"/>
      <c r="G31" s="1153"/>
      <c r="H31" s="1153"/>
      <c r="I31" s="1153"/>
      <c r="J31" s="1153"/>
      <c r="K31" s="1153"/>
      <c r="L31" s="1153"/>
      <c r="M31" s="1465" t="str">
        <f>Sprachen!L4</f>
        <v>Ja</v>
      </c>
      <c r="N31" s="1466"/>
      <c r="O31" s="1154"/>
      <c r="P31" s="1154"/>
      <c r="Q31" s="1154"/>
      <c r="R31" s="1154"/>
      <c r="S31" s="1131"/>
      <c r="T31" s="1132"/>
      <c r="U31" s="1448"/>
      <c r="V31" s="1449"/>
      <c r="W31" s="1449"/>
      <c r="X31" s="1449"/>
      <c r="Y31" s="1449"/>
      <c r="Z31" s="1449"/>
      <c r="AA31" s="1450"/>
      <c r="AB31" s="1460"/>
      <c r="AC31" s="1460"/>
      <c r="AD31" s="1460"/>
      <c r="AE31" s="1460"/>
      <c r="AF31" s="1460"/>
      <c r="AG31" s="1460"/>
      <c r="AH31" s="1460"/>
      <c r="AI31" s="1460"/>
      <c r="AJ31" s="1460"/>
      <c r="AK31" s="1460"/>
      <c r="AL31" s="1460"/>
      <c r="AM31" s="1460"/>
      <c r="AN31" s="1464"/>
      <c r="AO31" t="b">
        <f t="shared" si="0"/>
        <v>0</v>
      </c>
      <c r="AP31" t="b">
        <f t="shared" si="1"/>
        <v>0</v>
      </c>
      <c r="AQ31" t="b">
        <f t="shared" si="2"/>
        <v>0</v>
      </c>
      <c r="AR31">
        <f t="shared" si="3"/>
        <v>0</v>
      </c>
      <c r="AS31" t="b">
        <f>AND(M31=Sprachen!$L$4,AR31=0)</f>
        <v>1</v>
      </c>
      <c r="AT31">
        <f>IF(M31=Sprachen!$L$4,1,0)</f>
        <v>1</v>
      </c>
      <c r="AU31" s="1103"/>
      <c r="AV31" s="1103"/>
      <c r="AW31" s="1103"/>
      <c r="AX31" s="1103"/>
      <c r="AY31" s="1103"/>
    </row>
    <row r="32" spans="1:51" ht="14.25">
      <c r="A32" s="1470"/>
      <c r="B32" s="886" t="s">
        <v>932</v>
      </c>
      <c r="C32" s="1445"/>
      <c r="D32" s="1153" t="str">
        <f>Sprachen!L200</f>
        <v xml:space="preserve">Liste bekannter Fehler </v>
      </c>
      <c r="E32" s="1153"/>
      <c r="F32" s="1153"/>
      <c r="G32" s="1153"/>
      <c r="H32" s="1153"/>
      <c r="I32" s="1153"/>
      <c r="J32" s="1153"/>
      <c r="K32" s="1153"/>
      <c r="L32" s="1153"/>
      <c r="M32" s="1465" t="str">
        <f>Sprachen!L4</f>
        <v>Ja</v>
      </c>
      <c r="N32" s="1466"/>
      <c r="O32" s="1154"/>
      <c r="P32" s="1154"/>
      <c r="Q32" s="1154"/>
      <c r="R32" s="1154"/>
      <c r="S32" s="1131"/>
      <c r="T32" s="1132"/>
      <c r="U32" s="1448"/>
      <c r="V32" s="1449"/>
      <c r="W32" s="1449"/>
      <c r="X32" s="1449"/>
      <c r="Y32" s="1449"/>
      <c r="Z32" s="1449"/>
      <c r="AA32" s="1450"/>
      <c r="AB32" s="1460"/>
      <c r="AC32" s="1460"/>
      <c r="AD32" s="1460"/>
      <c r="AE32" s="1460"/>
      <c r="AF32" s="1460"/>
      <c r="AG32" s="1460"/>
      <c r="AH32" s="1460"/>
      <c r="AI32" s="1460"/>
      <c r="AJ32" s="1460"/>
      <c r="AK32" s="1460"/>
      <c r="AL32" s="1460"/>
      <c r="AM32" s="1460"/>
      <c r="AN32" s="1464"/>
      <c r="AO32" t="b">
        <f t="shared" si="0"/>
        <v>0</v>
      </c>
      <c r="AP32" t="b">
        <f t="shared" si="1"/>
        <v>0</v>
      </c>
      <c r="AQ32" t="b">
        <f t="shared" si="2"/>
        <v>0</v>
      </c>
      <c r="AR32">
        <f t="shared" si="3"/>
        <v>0</v>
      </c>
      <c r="AS32" t="b">
        <f>AND(M32=Sprachen!$L$4,AR32=0)</f>
        <v>1</v>
      </c>
      <c r="AT32">
        <f>IF(M32=Sprachen!$L$4,1,0)</f>
        <v>1</v>
      </c>
      <c r="AU32" s="1103"/>
      <c r="AV32" s="1103"/>
      <c r="AW32" s="1103"/>
      <c r="AX32" s="1103"/>
      <c r="AY32" s="1103"/>
    </row>
    <row r="33" spans="1:51" ht="50.25" customHeight="1">
      <c r="A33" s="1470"/>
      <c r="B33" s="886" t="s">
        <v>933</v>
      </c>
      <c r="C33" s="1445"/>
      <c r="D33" s="1153" t="str">
        <f>Sprachen!L108</f>
        <v>Dokumentation der während der gesamten Projektlaufzeit eingesetzten Entwicklungswerkzeuge</v>
      </c>
      <c r="E33" s="1153"/>
      <c r="F33" s="1153"/>
      <c r="G33" s="1153"/>
      <c r="H33" s="1153"/>
      <c r="I33" s="1153"/>
      <c r="J33" s="1153"/>
      <c r="K33" s="1153"/>
      <c r="L33" s="1153"/>
      <c r="M33" s="1463" t="e">
        <f>IF(#REF!&lt;&gt;"",#REF!,"")</f>
        <v>#REF!</v>
      </c>
      <c r="N33" s="1463"/>
      <c r="O33" s="1154"/>
      <c r="P33" s="1154"/>
      <c r="Q33" s="1154"/>
      <c r="R33" s="1154"/>
      <c r="S33" s="1131"/>
      <c r="T33" s="1132"/>
      <c r="U33" s="1448"/>
      <c r="V33" s="1449"/>
      <c r="W33" s="1449"/>
      <c r="X33" s="1449"/>
      <c r="Y33" s="1449"/>
      <c r="Z33" s="1449"/>
      <c r="AA33" s="1450"/>
      <c r="AB33" s="1460"/>
      <c r="AC33" s="1460"/>
      <c r="AD33" s="1460"/>
      <c r="AE33" s="1460"/>
      <c r="AF33" s="1460"/>
      <c r="AG33" s="1460"/>
      <c r="AH33" s="1460"/>
      <c r="AI33" s="1460"/>
      <c r="AJ33" s="1460"/>
      <c r="AK33" s="1460"/>
      <c r="AL33" s="1460"/>
      <c r="AM33" s="1460"/>
      <c r="AN33" s="1464"/>
      <c r="AO33" t="b">
        <f t="shared" si="0"/>
        <v>0</v>
      </c>
      <c r="AP33" t="b">
        <f t="shared" si="1"/>
        <v>0</v>
      </c>
      <c r="AQ33" t="b">
        <f t="shared" si="2"/>
        <v>0</v>
      </c>
      <c r="AR33">
        <f t="shared" si="3"/>
        <v>0</v>
      </c>
      <c r="AS33" t="e">
        <f>AND(M33=Sprachen!$L$4,AR33=0)</f>
        <v>#REF!</v>
      </c>
      <c r="AT33" t="e">
        <f>IF(M33=Sprachen!$L$4,1,0)</f>
        <v>#REF!</v>
      </c>
      <c r="AU33" s="1103"/>
      <c r="AV33" s="1103"/>
      <c r="AW33" s="1103"/>
      <c r="AX33" s="1103"/>
      <c r="AY33" s="1103"/>
    </row>
    <row r="34" spans="1:51" ht="38.25" customHeight="1">
      <c r="A34" s="1470"/>
      <c r="B34" s="886" t="s">
        <v>934</v>
      </c>
      <c r="C34" s="1445"/>
      <c r="D34" s="1153" t="str">
        <f>Sprachen!L109</f>
        <v>Dokumentation der während der gesamten Projektlaufzeit eingesetzten Testwerkzeuge</v>
      </c>
      <c r="E34" s="1153"/>
      <c r="F34" s="1153"/>
      <c r="G34" s="1153"/>
      <c r="H34" s="1153"/>
      <c r="I34" s="1153"/>
      <c r="J34" s="1153"/>
      <c r="K34" s="1153"/>
      <c r="L34" s="1153"/>
      <c r="M34" s="1463" t="e">
        <f>IF(#REF!&lt;&gt;"",#REF!,"")</f>
        <v>#REF!</v>
      </c>
      <c r="N34" s="1463"/>
      <c r="O34" s="1154"/>
      <c r="P34" s="1154"/>
      <c r="Q34" s="1154"/>
      <c r="R34" s="1154"/>
      <c r="S34" s="1131"/>
      <c r="T34" s="1132"/>
      <c r="U34" s="1448"/>
      <c r="V34" s="1449"/>
      <c r="W34" s="1449"/>
      <c r="X34" s="1449"/>
      <c r="Y34" s="1449"/>
      <c r="Z34" s="1449"/>
      <c r="AA34" s="1450"/>
      <c r="AB34" s="1460"/>
      <c r="AC34" s="1460"/>
      <c r="AD34" s="1460"/>
      <c r="AE34" s="1460"/>
      <c r="AF34" s="1460"/>
      <c r="AG34" s="1460"/>
      <c r="AH34" s="1460"/>
      <c r="AI34" s="1460"/>
      <c r="AJ34" s="1460"/>
      <c r="AK34" s="1460"/>
      <c r="AL34" s="1460"/>
      <c r="AM34" s="1460"/>
      <c r="AN34" s="1464"/>
      <c r="AO34" t="b">
        <f t="shared" si="0"/>
        <v>0</v>
      </c>
      <c r="AP34" t="b">
        <f t="shared" si="1"/>
        <v>0</v>
      </c>
      <c r="AQ34" t="b">
        <f t="shared" si="2"/>
        <v>0</v>
      </c>
      <c r="AR34">
        <f t="shared" si="3"/>
        <v>0</v>
      </c>
      <c r="AS34" t="e">
        <f>AND(M34=Sprachen!$L$4,AR34=0)</f>
        <v>#REF!</v>
      </c>
      <c r="AT34" t="e">
        <f>IF(M34=Sprachen!$L$4,1,0)</f>
        <v>#REF!</v>
      </c>
      <c r="AU34" s="1103"/>
      <c r="AV34" s="1103"/>
      <c r="AW34" s="1103"/>
      <c r="AX34" s="1103"/>
      <c r="AY34" s="1103"/>
    </row>
    <row r="35" spans="1:51" ht="45" customHeight="1" thickBot="1">
      <c r="A35" s="1471"/>
      <c r="B35" s="1055" t="s">
        <v>935</v>
      </c>
      <c r="C35" s="1479"/>
      <c r="D35" s="1153" t="str">
        <f>Sprachen!L110</f>
        <v>Dokumentation des Versionsmanagements (Baseline, Konfigurationen, Änderungshistorie)</v>
      </c>
      <c r="E35" s="1153"/>
      <c r="F35" s="1153"/>
      <c r="G35" s="1153"/>
      <c r="H35" s="1153"/>
      <c r="I35" s="1153"/>
      <c r="J35" s="1153"/>
      <c r="K35" s="1153"/>
      <c r="L35" s="1153"/>
      <c r="M35" s="1480" t="e">
        <f>IF(#REF!&lt;&gt;"",#REF!,"")</f>
        <v>#REF!</v>
      </c>
      <c r="N35" s="1481"/>
      <c r="O35" s="1154"/>
      <c r="P35" s="1154"/>
      <c r="Q35" s="1154"/>
      <c r="R35" s="1154"/>
      <c r="S35" s="1131"/>
      <c r="T35" s="1132"/>
      <c r="U35" s="1448"/>
      <c r="V35" s="1449"/>
      <c r="W35" s="1449"/>
      <c r="X35" s="1449"/>
      <c r="Y35" s="1449"/>
      <c r="Z35" s="1449"/>
      <c r="AA35" s="1450"/>
      <c r="AB35" s="1467"/>
      <c r="AC35" s="1467"/>
      <c r="AD35" s="1467"/>
      <c r="AE35" s="1467"/>
      <c r="AF35" s="1467"/>
      <c r="AG35" s="1467"/>
      <c r="AH35" s="1467"/>
      <c r="AI35" s="1467"/>
      <c r="AJ35" s="1467"/>
      <c r="AK35" s="1467"/>
      <c r="AL35" s="1467"/>
      <c r="AM35" s="1467"/>
      <c r="AN35" s="1468"/>
      <c r="AO35" t="b">
        <f t="shared" si="0"/>
        <v>0</v>
      </c>
      <c r="AP35" t="b">
        <f t="shared" si="1"/>
        <v>0</v>
      </c>
      <c r="AQ35" t="b">
        <f t="shared" si="2"/>
        <v>0</v>
      </c>
      <c r="AR35">
        <f t="shared" si="3"/>
        <v>0</v>
      </c>
      <c r="AS35" t="e">
        <f>AND(M35=Sprachen!$L$4,AR35=0)</f>
        <v>#REF!</v>
      </c>
      <c r="AT35" t="e">
        <f>IF(M35=Sprachen!$L$4,1,0)</f>
        <v>#REF!</v>
      </c>
      <c r="AU35" s="1103"/>
      <c r="AV35" s="1103"/>
      <c r="AW35" s="1103"/>
      <c r="AX35" s="1103"/>
      <c r="AY35" s="1103"/>
    </row>
    <row r="36" spans="1:51" ht="84.75" customHeight="1" thickBot="1" thickTop="1">
      <c r="A36" s="1091" t="str">
        <f>Sprachen!L253</f>
        <v>Ordnungs-    nummer</v>
      </c>
      <c r="B36" s="1092"/>
      <c r="C36" s="1093"/>
      <c r="D36" s="1094" t="str">
        <f>Sprachen!L289</f>
        <v>Prüfgebiet</v>
      </c>
      <c r="E36" s="1095"/>
      <c r="F36" s="1095"/>
      <c r="G36" s="1096" t="str">
        <f>Sprachen!L12</f>
        <v>(sofern für das Produkt zutreffend)</v>
      </c>
      <c r="H36" s="1096"/>
      <c r="I36" s="1096"/>
      <c r="J36" s="1096"/>
      <c r="K36" s="1096"/>
      <c r="L36" s="1097"/>
      <c r="M36" s="1098" t="str">
        <f>Sprachen!L366</f>
        <v>Vorlage erforderlich</v>
      </c>
      <c r="N36" s="1093"/>
      <c r="O36" s="1098" t="str">
        <f>Sprachen!L43</f>
        <v>Anforderungen vollständig erfüllt</v>
      </c>
      <c r="P36" s="1093"/>
      <c r="Q36" s="1098" t="str">
        <f>Sprachen!L42</f>
        <v>Anforderungen nicht vollständig erfüllt</v>
      </c>
      <c r="R36" s="1093"/>
      <c r="S36" s="1098" t="str">
        <f>Sprachen!L419</f>
        <v>Anforderung nicht erfüllt</v>
      </c>
      <c r="T36" s="1093"/>
      <c r="U36" s="1098" t="str">
        <f>Sprachen!L421</f>
        <v>Methode zur Prozessbewertung</v>
      </c>
      <c r="V36" s="1092"/>
      <c r="W36" s="1092"/>
      <c r="X36" s="1092"/>
      <c r="Y36" s="1092"/>
      <c r="Z36" s="1092"/>
      <c r="AA36" s="1092"/>
      <c r="AB36" s="1091" t="str">
        <f>Sprachen!L420</f>
        <v>Datum der letzten Prozessbewertung</v>
      </c>
      <c r="AC36" s="1092"/>
      <c r="AD36" s="1092"/>
      <c r="AE36" s="1093"/>
      <c r="AF36" s="1098" t="str">
        <f>Sprachen!L422</f>
        <v>Ergebnis der Prozessbewertung</v>
      </c>
      <c r="AG36" s="1092"/>
      <c r="AH36" s="1092"/>
      <c r="AI36" s="1092"/>
      <c r="AJ36" s="1092"/>
      <c r="AK36" s="1092"/>
      <c r="AL36" s="1092"/>
      <c r="AM36" s="1092"/>
      <c r="AN36" s="1101"/>
      <c r="AU36" s="1103"/>
      <c r="AV36" s="1103"/>
      <c r="AW36" s="1103"/>
      <c r="AX36" s="1103"/>
      <c r="AY36" s="1103"/>
    </row>
    <row r="37" spans="1:51" ht="39.75" customHeight="1" thickBot="1" thickTop="1">
      <c r="A37" s="1164" t="s">
        <v>936</v>
      </c>
      <c r="B37" s="1165"/>
      <c r="C37" s="1156"/>
      <c r="D37" s="1158" t="str">
        <f>Sprachen!L221</f>
        <v>Nachweis einer Prozessbewertung (z. B. Automotive Spice)</v>
      </c>
      <c r="E37" s="1158"/>
      <c r="F37" s="1158"/>
      <c r="G37" s="1158"/>
      <c r="H37" s="1158"/>
      <c r="I37" s="1158"/>
      <c r="J37" s="1158"/>
      <c r="K37" s="1158"/>
      <c r="L37" s="1158"/>
      <c r="M37" s="1472" t="e">
        <f>IF(#REF!&lt;&gt;"",#REF!,"")</f>
        <v>#REF!</v>
      </c>
      <c r="N37" s="1473"/>
      <c r="O37" s="1112"/>
      <c r="P37" s="1112"/>
      <c r="Q37" s="1112"/>
      <c r="R37" s="1112"/>
      <c r="S37" s="1169"/>
      <c r="T37" s="1170"/>
      <c r="U37" s="1474"/>
      <c r="V37" s="1475"/>
      <c r="W37" s="1475"/>
      <c r="X37" s="1475"/>
      <c r="Y37" s="1475"/>
      <c r="Z37" s="1475"/>
      <c r="AA37" s="1476"/>
      <c r="AB37" s="1477"/>
      <c r="AC37" s="1477"/>
      <c r="AD37" s="1477"/>
      <c r="AE37" s="1477"/>
      <c r="AF37" s="1477"/>
      <c r="AG37" s="1477"/>
      <c r="AH37" s="1477"/>
      <c r="AI37" s="1477"/>
      <c r="AJ37" s="1477"/>
      <c r="AK37" s="1477"/>
      <c r="AL37" s="1477"/>
      <c r="AM37" s="1477"/>
      <c r="AN37" s="1478"/>
      <c r="AO37" t="b">
        <f t="shared" si="0"/>
        <v>0</v>
      </c>
      <c r="AP37" t="b">
        <f t="shared" si="1"/>
        <v>0</v>
      </c>
      <c r="AQ37" t="b">
        <f t="shared" si="2"/>
        <v>0</v>
      </c>
      <c r="AR37">
        <f t="shared" si="3"/>
        <v>0</v>
      </c>
      <c r="AS37" t="e">
        <f>AND(M37=Sprachen!$L$4,AR37=0)</f>
        <v>#REF!</v>
      </c>
      <c r="AT37" t="e">
        <f>IF(M37=Sprachen!$L$4,1,0)</f>
        <v>#REF!</v>
      </c>
      <c r="AU37" s="1103"/>
      <c r="AV37" s="1103"/>
      <c r="AW37" s="1103"/>
      <c r="AX37" s="1103"/>
      <c r="AY37" s="1103"/>
    </row>
    <row r="38" spans="1:46" s="24" customFormat="1" ht="17.25" customHeight="1" thickBot="1" thickTop="1">
      <c r="A38" s="1089" t="str">
        <f>Sprachen!L424</f>
        <v>Details zur Verwendung von Softwaremodulen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1090"/>
      <c r="AO38"/>
      <c r="AP38"/>
      <c r="AQ38"/>
      <c r="AR38"/>
      <c r="AS38"/>
      <c r="AT38"/>
    </row>
    <row r="39" spans="1:47" s="24" customFormat="1" ht="65.25" customHeight="1" thickTop="1">
      <c r="A39" s="1493" t="str">
        <f>Sprachen!L424</f>
        <v>Details zur Verwendung von Softwaremodulen</v>
      </c>
      <c r="B39" s="1496" t="str">
        <f>Sprachen!L425</f>
        <v>SW-SNR</v>
      </c>
      <c r="C39" s="1496"/>
      <c r="D39" s="1496"/>
      <c r="E39" s="1496"/>
      <c r="F39" s="1496"/>
      <c r="G39" s="1409" t="str">
        <f>Sprachen!L426</f>
        <v>Benennung des Kunden</v>
      </c>
      <c r="H39" s="1409"/>
      <c r="I39" s="1409"/>
      <c r="J39" s="1409"/>
      <c r="K39" s="1409"/>
      <c r="L39" s="1409"/>
      <c r="M39" s="1409"/>
      <c r="N39" s="1409"/>
      <c r="O39" s="1409"/>
      <c r="P39" s="1409"/>
      <c r="Q39" s="1409" t="str">
        <f>Sprachen!L427</f>
        <v>Bezeichnung der Organisation</v>
      </c>
      <c r="R39" s="1409"/>
      <c r="S39" s="1409"/>
      <c r="T39" s="1409"/>
      <c r="U39" s="1409"/>
      <c r="V39" s="1409"/>
      <c r="W39" s="1409"/>
      <c r="X39" s="1409"/>
      <c r="Y39" s="1409"/>
      <c r="Z39" s="1409"/>
      <c r="AA39" s="1409"/>
      <c r="AB39" s="1499" t="str">
        <f>Sprachen!L428</f>
        <v>Testreport</v>
      </c>
      <c r="AC39" s="1500"/>
      <c r="AD39" s="1501" t="str">
        <f>Sprachen!A429</f>
        <v>Freigabestatus</v>
      </c>
      <c r="AE39" s="1501"/>
      <c r="AF39" s="1502" t="str">
        <f>Sprachen!L61</f>
        <v>Bemerkung</v>
      </c>
      <c r="AG39" s="1503"/>
      <c r="AH39" s="1503"/>
      <c r="AI39" s="1503"/>
      <c r="AJ39" s="1503"/>
      <c r="AK39" s="1503"/>
      <c r="AL39" s="1503"/>
      <c r="AM39" s="1503"/>
      <c r="AN39" s="1504"/>
      <c r="AO39"/>
      <c r="AP39"/>
      <c r="AQ39"/>
      <c r="AR39"/>
      <c r="AS39"/>
      <c r="AT39"/>
      <c r="AU39" s="60" t="str">
        <f>IF(AX27&gt;0,"X","")</f>
        <v/>
      </c>
    </row>
    <row r="40" spans="1:46" s="24" customFormat="1" ht="62.25" thickBot="1">
      <c r="A40" s="1494"/>
      <c r="B40" s="1497"/>
      <c r="C40" s="1497"/>
      <c r="D40" s="1497"/>
      <c r="E40" s="1497"/>
      <c r="F40" s="1497"/>
      <c r="G40" s="1498"/>
      <c r="H40" s="1498"/>
      <c r="I40" s="1498"/>
      <c r="J40" s="1498"/>
      <c r="K40" s="1498"/>
      <c r="L40" s="1498"/>
      <c r="M40" s="1498"/>
      <c r="N40" s="1498"/>
      <c r="O40" s="1498"/>
      <c r="P40" s="1498"/>
      <c r="Q40" s="1498"/>
      <c r="R40" s="1498"/>
      <c r="S40" s="1498"/>
      <c r="T40" s="1498"/>
      <c r="U40" s="1498"/>
      <c r="V40" s="1498"/>
      <c r="W40" s="1498"/>
      <c r="X40" s="1498"/>
      <c r="Y40" s="1498"/>
      <c r="Z40" s="1498"/>
      <c r="AA40" s="1498"/>
      <c r="AB40" s="61" t="str">
        <f>Sprachen!L413</f>
        <v>liegt vor</v>
      </c>
      <c r="AC40" s="62" t="str">
        <f>Sprachen!L414</f>
        <v>liegt nicht vor</v>
      </c>
      <c r="AD40" s="63" t="str">
        <f>Sprachen!L413</f>
        <v>liegt vor</v>
      </c>
      <c r="AE40" s="64" t="str">
        <f>Sprachen!L414</f>
        <v>liegt nicht vor</v>
      </c>
      <c r="AF40" s="1505"/>
      <c r="AG40" s="1506"/>
      <c r="AH40" s="1506"/>
      <c r="AI40" s="1506"/>
      <c r="AJ40" s="1506"/>
      <c r="AK40" s="1506"/>
      <c r="AL40" s="1506"/>
      <c r="AM40" s="1506"/>
      <c r="AN40" s="1507"/>
      <c r="AO40"/>
      <c r="AP40"/>
      <c r="AQ40"/>
      <c r="AR40"/>
      <c r="AS40"/>
      <c r="AT40"/>
    </row>
    <row r="41" spans="1:46" s="24" customFormat="1" ht="14.25">
      <c r="A41" s="1494"/>
      <c r="B41" s="1508"/>
      <c r="C41" s="1509"/>
      <c r="D41" s="1509"/>
      <c r="E41" s="1509"/>
      <c r="F41" s="1510"/>
      <c r="G41" s="1482"/>
      <c r="H41" s="1483"/>
      <c r="I41" s="1483"/>
      <c r="J41" s="1483"/>
      <c r="K41" s="1483"/>
      <c r="L41" s="1483"/>
      <c r="M41" s="1483"/>
      <c r="N41" s="1483"/>
      <c r="O41" s="1483"/>
      <c r="P41" s="1484"/>
      <c r="Q41" s="1482"/>
      <c r="R41" s="1483"/>
      <c r="S41" s="1483"/>
      <c r="T41" s="1483"/>
      <c r="U41" s="1483"/>
      <c r="V41" s="1483"/>
      <c r="W41" s="1483"/>
      <c r="X41" s="1483"/>
      <c r="Y41" s="1483"/>
      <c r="Z41" s="1483"/>
      <c r="AA41" s="1484"/>
      <c r="AB41" s="65"/>
      <c r="AC41" s="66"/>
      <c r="AD41" s="65"/>
      <c r="AE41" s="66"/>
      <c r="AF41" s="1482"/>
      <c r="AG41" s="1483"/>
      <c r="AH41" s="1483"/>
      <c r="AI41" s="1483"/>
      <c r="AJ41" s="1483"/>
      <c r="AK41" s="1483"/>
      <c r="AL41" s="1483"/>
      <c r="AM41" s="1483"/>
      <c r="AN41" s="1485"/>
      <c r="AO41"/>
      <c r="AP41"/>
      <c r="AQ41"/>
      <c r="AR41"/>
      <c r="AS41"/>
      <c r="AT41"/>
    </row>
    <row r="42" spans="1:46" s="24" customFormat="1" ht="14.25">
      <c r="A42" s="1494"/>
      <c r="B42" s="1486"/>
      <c r="C42" s="1487"/>
      <c r="D42" s="1487"/>
      <c r="E42" s="1487"/>
      <c r="F42" s="1488"/>
      <c r="G42" s="1489"/>
      <c r="H42" s="1490"/>
      <c r="I42" s="1490"/>
      <c r="J42" s="1490"/>
      <c r="K42" s="1490"/>
      <c r="L42" s="1490"/>
      <c r="M42" s="1490"/>
      <c r="N42" s="1490"/>
      <c r="O42" s="1490"/>
      <c r="P42" s="1491"/>
      <c r="Q42" s="1489"/>
      <c r="R42" s="1490"/>
      <c r="S42" s="1490"/>
      <c r="T42" s="1490"/>
      <c r="U42" s="1490"/>
      <c r="V42" s="1490"/>
      <c r="W42" s="1490"/>
      <c r="X42" s="1490"/>
      <c r="Y42" s="1490"/>
      <c r="Z42" s="1490"/>
      <c r="AA42" s="1491"/>
      <c r="AB42" s="67"/>
      <c r="AC42" s="68"/>
      <c r="AD42" s="67"/>
      <c r="AE42" s="68"/>
      <c r="AF42" s="1489"/>
      <c r="AG42" s="1490"/>
      <c r="AH42" s="1490"/>
      <c r="AI42" s="1490"/>
      <c r="AJ42" s="1490"/>
      <c r="AK42" s="1490"/>
      <c r="AL42" s="1490"/>
      <c r="AM42" s="1490"/>
      <c r="AN42" s="1492"/>
      <c r="AO42"/>
      <c r="AP42"/>
      <c r="AQ42"/>
      <c r="AR42"/>
      <c r="AS42"/>
      <c r="AT42"/>
    </row>
    <row r="43" spans="1:46" s="24" customFormat="1" ht="14.25">
      <c r="A43" s="1494"/>
      <c r="B43" s="1486"/>
      <c r="C43" s="1487"/>
      <c r="D43" s="1487"/>
      <c r="E43" s="1487"/>
      <c r="F43" s="1488"/>
      <c r="G43" s="1489"/>
      <c r="H43" s="1490"/>
      <c r="I43" s="1490"/>
      <c r="J43" s="1490"/>
      <c r="K43" s="1490"/>
      <c r="L43" s="1490"/>
      <c r="M43" s="1490"/>
      <c r="N43" s="1490"/>
      <c r="O43" s="1490"/>
      <c r="P43" s="1491"/>
      <c r="Q43" s="1489"/>
      <c r="R43" s="1490"/>
      <c r="S43" s="1490"/>
      <c r="T43" s="1490"/>
      <c r="U43" s="1490"/>
      <c r="V43" s="1490"/>
      <c r="W43" s="1490"/>
      <c r="X43" s="1490"/>
      <c r="Y43" s="1490"/>
      <c r="Z43" s="1490"/>
      <c r="AA43" s="1491"/>
      <c r="AB43" s="67"/>
      <c r="AC43" s="68"/>
      <c r="AD43" s="67"/>
      <c r="AE43" s="68"/>
      <c r="AF43" s="1489"/>
      <c r="AG43" s="1490"/>
      <c r="AH43" s="1490"/>
      <c r="AI43" s="1490"/>
      <c r="AJ43" s="1490"/>
      <c r="AK43" s="1490"/>
      <c r="AL43" s="1490"/>
      <c r="AM43" s="1490"/>
      <c r="AN43" s="1492"/>
      <c r="AO43"/>
      <c r="AP43"/>
      <c r="AQ43"/>
      <c r="AR43"/>
      <c r="AS43"/>
      <c r="AT43"/>
    </row>
    <row r="44" spans="1:46" s="24" customFormat="1" ht="16.5" customHeight="1">
      <c r="A44" s="1494"/>
      <c r="B44" s="1486"/>
      <c r="C44" s="1487"/>
      <c r="D44" s="1487"/>
      <c r="E44" s="1487"/>
      <c r="F44" s="1488"/>
      <c r="G44" s="1489"/>
      <c r="H44" s="1490"/>
      <c r="I44" s="1490"/>
      <c r="J44" s="1490"/>
      <c r="K44" s="1490"/>
      <c r="L44" s="1490"/>
      <c r="M44" s="1490"/>
      <c r="N44" s="1490"/>
      <c r="O44" s="1490"/>
      <c r="P44" s="1491"/>
      <c r="Q44" s="1489"/>
      <c r="R44" s="1490"/>
      <c r="S44" s="1490"/>
      <c r="T44" s="1490"/>
      <c r="U44" s="1490"/>
      <c r="V44" s="1490"/>
      <c r="W44" s="1490"/>
      <c r="X44" s="1490"/>
      <c r="Y44" s="1490"/>
      <c r="Z44" s="1490"/>
      <c r="AA44" s="1491"/>
      <c r="AB44" s="67"/>
      <c r="AC44" s="68"/>
      <c r="AD44" s="67"/>
      <c r="AE44" s="68"/>
      <c r="AF44" s="1489"/>
      <c r="AG44" s="1490"/>
      <c r="AH44" s="1490"/>
      <c r="AI44" s="1490"/>
      <c r="AJ44" s="1490"/>
      <c r="AK44" s="1490"/>
      <c r="AL44" s="1490"/>
      <c r="AM44" s="1490"/>
      <c r="AN44" s="1492"/>
      <c r="AO44"/>
      <c r="AP44"/>
      <c r="AQ44"/>
      <c r="AR44"/>
      <c r="AS44"/>
      <c r="AT44"/>
    </row>
    <row r="45" spans="1:46" s="24" customFormat="1" ht="17.25" customHeight="1" thickBot="1">
      <c r="A45" s="1495"/>
      <c r="B45" s="1511"/>
      <c r="C45" s="1512"/>
      <c r="D45" s="1512"/>
      <c r="E45" s="1512"/>
      <c r="F45" s="1513"/>
      <c r="G45" s="1514"/>
      <c r="H45" s="1515"/>
      <c r="I45" s="1515"/>
      <c r="J45" s="1515"/>
      <c r="K45" s="1515"/>
      <c r="L45" s="1515"/>
      <c r="M45" s="1515"/>
      <c r="N45" s="1515"/>
      <c r="O45" s="1515"/>
      <c r="P45" s="1516"/>
      <c r="Q45" s="1514"/>
      <c r="R45" s="1515"/>
      <c r="S45" s="1515"/>
      <c r="T45" s="1515"/>
      <c r="U45" s="1515"/>
      <c r="V45" s="1515"/>
      <c r="W45" s="1515"/>
      <c r="X45" s="1515"/>
      <c r="Y45" s="1515"/>
      <c r="Z45" s="1515"/>
      <c r="AA45" s="1516"/>
      <c r="AB45" s="69"/>
      <c r="AC45" s="70"/>
      <c r="AD45" s="69"/>
      <c r="AE45" s="70"/>
      <c r="AF45" s="1514"/>
      <c r="AG45" s="1515"/>
      <c r="AH45" s="1515"/>
      <c r="AI45" s="1515"/>
      <c r="AJ45" s="1515"/>
      <c r="AK45" s="1515"/>
      <c r="AL45" s="1515"/>
      <c r="AM45" s="1515"/>
      <c r="AN45" s="1517"/>
      <c r="AO45"/>
      <c r="AP45"/>
      <c r="AQ45"/>
      <c r="AR45"/>
      <c r="AS45"/>
      <c r="AT45"/>
    </row>
    <row r="46" spans="1:40" s="14" customFormat="1" ht="14.25" thickBot="1" thickTop="1">
      <c r="A46" s="1210" t="str">
        <f>Sprachen!L430</f>
        <v>Einsatzempfehlung der Organisation</v>
      </c>
      <c r="B46" s="1211"/>
      <c r="C46" s="1211"/>
      <c r="D46" s="1211"/>
      <c r="E46" s="1211"/>
      <c r="F46" s="1211"/>
      <c r="G46" s="1211"/>
      <c r="H46" s="1211"/>
      <c r="I46" s="1211"/>
      <c r="J46" s="1211"/>
      <c r="K46" s="1211"/>
      <c r="L46" s="1211"/>
      <c r="M46" s="1211"/>
      <c r="N46" s="1211"/>
      <c r="O46" s="1211"/>
      <c r="P46" s="1211"/>
      <c r="Q46" s="1211"/>
      <c r="R46" s="1211"/>
      <c r="S46" s="1211"/>
      <c r="T46" s="1211"/>
      <c r="U46" s="1211"/>
      <c r="V46" s="1211"/>
      <c r="W46" s="1211"/>
      <c r="X46" s="1211"/>
      <c r="Y46" s="1211"/>
      <c r="Z46" s="1211"/>
      <c r="AA46" s="1211"/>
      <c r="AB46" s="1211"/>
      <c r="AC46" s="1211"/>
      <c r="AD46" s="1211"/>
      <c r="AE46" s="1211"/>
      <c r="AF46" s="1211"/>
      <c r="AG46" s="1211"/>
      <c r="AH46" s="1211"/>
      <c r="AI46" s="1211"/>
      <c r="AJ46" s="1211"/>
      <c r="AK46" s="1211"/>
      <c r="AL46" s="1211"/>
      <c r="AM46" s="1211"/>
      <c r="AN46" s="1212"/>
    </row>
    <row r="47" spans="1:40" s="14" customFormat="1" ht="26.25" customHeight="1" thickBot="1" thickTop="1">
      <c r="A47" s="1518" t="str">
        <f>Sprachen!L431</f>
        <v>(Von einer autorisierten Person bei der Organisation durch rechtsverbindliche Unterschrift [schriftlich, elektronisch] gegebene Erlaubnis, die Software für den vorgesehenen Einsatzzweck zu benutzen)</v>
      </c>
      <c r="B47" s="1519"/>
      <c r="C47" s="1519"/>
      <c r="D47" s="1519"/>
      <c r="E47" s="1519"/>
      <c r="F47" s="1519"/>
      <c r="G47" s="1519"/>
      <c r="H47" s="1519"/>
      <c r="I47" s="1519"/>
      <c r="J47" s="1519"/>
      <c r="K47" s="1519"/>
      <c r="L47" s="1519"/>
      <c r="M47" s="1519"/>
      <c r="N47" s="1519"/>
      <c r="O47" s="1519"/>
      <c r="P47" s="1519"/>
      <c r="Q47" s="1519"/>
      <c r="R47" s="1519"/>
      <c r="S47" s="1519"/>
      <c r="T47" s="1519"/>
      <c r="U47" s="1519"/>
      <c r="V47" s="1519"/>
      <c r="W47" s="1519"/>
      <c r="X47" s="1519"/>
      <c r="Y47" s="1519"/>
      <c r="Z47" s="1519"/>
      <c r="AA47" s="1519"/>
      <c r="AB47" s="1519"/>
      <c r="AC47" s="1519"/>
      <c r="AD47" s="1519"/>
      <c r="AE47" s="1519"/>
      <c r="AF47" s="1519"/>
      <c r="AG47" s="1519"/>
      <c r="AH47" s="1519"/>
      <c r="AI47" s="1519"/>
      <c r="AJ47" s="1519"/>
      <c r="AK47" s="1519"/>
      <c r="AL47" s="1519"/>
      <c r="AM47" s="1519"/>
      <c r="AN47" s="1519"/>
    </row>
    <row r="48" spans="1:40" ht="87" customHeight="1" thickBot="1" thickTop="1">
      <c r="A48" s="1213" t="str">
        <f>Sprachen!L233</f>
        <v>Nachweiskategorie</v>
      </c>
      <c r="B48" s="1214"/>
      <c r="C48" s="1214"/>
      <c r="D48" s="1214"/>
      <c r="E48" s="1214"/>
      <c r="F48" s="1214"/>
      <c r="G48" s="1214"/>
      <c r="H48" s="1214"/>
      <c r="I48" s="1214"/>
      <c r="J48" s="1214"/>
      <c r="K48" s="1214"/>
      <c r="L48" s="1215"/>
      <c r="M48" s="1216" t="str">
        <f>Sprachen!L366</f>
        <v>Vorlage erforderlich</v>
      </c>
      <c r="N48" s="1216"/>
      <c r="O48" s="1216" t="str">
        <f>Sprachen!L43</f>
        <v>Anforderungen vollständig erfüllt</v>
      </c>
      <c r="P48" s="1216"/>
      <c r="Q48" s="1216" t="str">
        <f>Sprachen!L42</f>
        <v>Anforderungen nicht vollständig erfüllt</v>
      </c>
      <c r="R48" s="1216"/>
      <c r="S48" s="1216" t="str">
        <f>Sprachen!L268</f>
        <v>PPF-Verfahren zum Kunden abgeschlossen</v>
      </c>
      <c r="T48" s="1216"/>
      <c r="U48" s="1216"/>
      <c r="V48" s="1216" t="str">
        <f>Sprachen!L25</f>
        <v>Aktualisierte PPF-Dokumentation erforderlich</v>
      </c>
      <c r="W48" s="1216"/>
      <c r="X48" s="1216"/>
      <c r="Y48" s="1216" t="str">
        <f>Sprachen!L238</f>
        <v>Neues PPF-Verfahren erforderlich</v>
      </c>
      <c r="Z48" s="1216"/>
      <c r="AA48" s="1216"/>
      <c r="AB48" s="1218" t="str">
        <f>Sprachen!L302</f>
        <v>Risikobewertung</v>
      </c>
      <c r="AC48" s="1218"/>
      <c r="AD48" s="1218"/>
      <c r="AE48" s="1218"/>
      <c r="AF48" s="1218"/>
      <c r="AG48" s="1218"/>
      <c r="AH48" s="1218"/>
      <c r="AI48" s="1218"/>
      <c r="AJ48" s="1218"/>
      <c r="AK48" s="1218" t="str">
        <f>Sprachen!L361</f>
        <v>Version/ Datum</v>
      </c>
      <c r="AL48" s="1218"/>
      <c r="AM48" s="1218"/>
      <c r="AN48" s="1218"/>
    </row>
    <row r="49" spans="1:40" ht="24.95" customHeight="1" thickBot="1">
      <c r="A49" s="1223" t="str">
        <f>Sprachen!L323</f>
        <v>Nachweise zur Software</v>
      </c>
      <c r="B49" s="1224"/>
      <c r="C49" s="1225"/>
      <c r="D49" s="1225"/>
      <c r="E49" s="1225"/>
      <c r="F49" s="1225"/>
      <c r="G49" s="1225"/>
      <c r="H49" s="1225"/>
      <c r="I49" s="1225"/>
      <c r="J49" s="1225"/>
      <c r="K49" s="1225"/>
      <c r="L49" s="1225"/>
      <c r="M49" s="1226" t="str">
        <f>Sprachen!L4</f>
        <v>Ja</v>
      </c>
      <c r="N49" s="1226"/>
      <c r="O49" s="458" t="e">
        <f>IF(AND(AW27=0,AX27=0,AU27=AV27),"X","")</f>
        <v>#REF!</v>
      </c>
      <c r="P49" s="458"/>
      <c r="Q49" s="458" t="e">
        <f>IF(AND(AV27&lt;AU27,AX27=0,AU27=(AV27+AW27)),"X","")</f>
        <v>#REF!</v>
      </c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1006"/>
      <c r="AC49" s="1006"/>
      <c r="AD49" s="1006"/>
      <c r="AE49" s="1006"/>
      <c r="AF49" s="1006"/>
      <c r="AG49" s="1006"/>
      <c r="AH49" s="1006"/>
      <c r="AI49" s="1006"/>
      <c r="AJ49" s="1006"/>
      <c r="AK49" s="1006"/>
      <c r="AL49" s="1006"/>
      <c r="AM49" s="1006"/>
      <c r="AN49" s="1019"/>
    </row>
    <row r="50" spans="1:40" ht="24.95" customHeight="1" thickBot="1" thickTop="1">
      <c r="A50" s="1240" t="str">
        <f>Sprachen!L181</f>
        <v>Kommentar Organisation</v>
      </c>
      <c r="B50" s="1241"/>
      <c r="C50" s="1241"/>
      <c r="D50" s="1241"/>
      <c r="E50" s="1241"/>
      <c r="F50" s="1241"/>
      <c r="G50" s="1241"/>
      <c r="H50" s="1241"/>
      <c r="I50" s="1241"/>
      <c r="J50" s="1241"/>
      <c r="K50" s="1241"/>
      <c r="L50" s="1241"/>
      <c r="M50" s="1241"/>
      <c r="N50" s="1241"/>
      <c r="O50" s="1241"/>
      <c r="P50" s="1241"/>
      <c r="Q50" s="1241"/>
      <c r="R50" s="1241"/>
      <c r="S50" s="1241"/>
      <c r="T50" s="1241"/>
      <c r="U50" s="1241"/>
      <c r="V50" s="1241"/>
      <c r="W50" s="1241"/>
      <c r="X50" s="1241"/>
      <c r="Y50" s="1241"/>
      <c r="Z50" s="1241"/>
      <c r="AA50" s="1241"/>
      <c r="AB50" s="1241"/>
      <c r="AC50" s="1241"/>
      <c r="AD50" s="1241"/>
      <c r="AE50" s="1241"/>
      <c r="AF50" s="1241"/>
      <c r="AG50" s="1241"/>
      <c r="AH50" s="1241"/>
      <c r="AI50" s="1241"/>
      <c r="AJ50" s="1241"/>
      <c r="AK50" s="1241"/>
      <c r="AL50" s="1241"/>
      <c r="AM50" s="1241"/>
      <c r="AN50" s="1242"/>
    </row>
    <row r="51" spans="1:40" ht="114.75" customHeight="1" thickBot="1" thickTop="1">
      <c r="A51" s="1243"/>
      <c r="B51" s="1244"/>
      <c r="C51" s="1244"/>
      <c r="D51" s="1244"/>
      <c r="E51" s="1244"/>
      <c r="F51" s="1244"/>
      <c r="G51" s="1244"/>
      <c r="H51" s="1244"/>
      <c r="I51" s="1244"/>
      <c r="J51" s="1244"/>
      <c r="K51" s="1244"/>
      <c r="L51" s="1244"/>
      <c r="M51" s="1244"/>
      <c r="N51" s="1244"/>
      <c r="O51" s="1244"/>
      <c r="P51" s="1244"/>
      <c r="Q51" s="1244"/>
      <c r="R51" s="1244"/>
      <c r="S51" s="1244"/>
      <c r="T51" s="1244"/>
      <c r="U51" s="1244"/>
      <c r="V51" s="1244"/>
      <c r="W51" s="1244"/>
      <c r="X51" s="1244"/>
      <c r="Y51" s="1244"/>
      <c r="Z51" s="1244"/>
      <c r="AA51" s="1244"/>
      <c r="AB51" s="1244"/>
      <c r="AC51" s="1244"/>
      <c r="AD51" s="1244"/>
      <c r="AE51" s="1244"/>
      <c r="AF51" s="1244"/>
      <c r="AG51" s="1244"/>
      <c r="AH51" s="1244"/>
      <c r="AI51" s="1244"/>
      <c r="AJ51" s="1244"/>
      <c r="AK51" s="1244"/>
      <c r="AL51" s="1244"/>
      <c r="AM51" s="1244"/>
      <c r="AN51" s="1245"/>
    </row>
    <row r="52" spans="1:40" ht="17.25" thickBot="1" thickTop="1">
      <c r="A52" s="1240" t="str">
        <f>Sprachen!L122</f>
        <v>Empfehlung durch die Organisation</v>
      </c>
      <c r="B52" s="1241"/>
      <c r="C52" s="1241"/>
      <c r="D52" s="1241"/>
      <c r="E52" s="1241"/>
      <c r="F52" s="1241"/>
      <c r="G52" s="1241"/>
      <c r="H52" s="1241"/>
      <c r="I52" s="1241"/>
      <c r="J52" s="1241"/>
      <c r="K52" s="1241"/>
      <c r="L52" s="1241"/>
      <c r="M52" s="1241"/>
      <c r="N52" s="1241"/>
      <c r="O52" s="1241"/>
      <c r="P52" s="1241"/>
      <c r="Q52" s="1241"/>
      <c r="R52" s="1241"/>
      <c r="S52" s="1241"/>
      <c r="T52" s="1241"/>
      <c r="U52" s="1241"/>
      <c r="V52" s="1241"/>
      <c r="W52" s="1241"/>
      <c r="X52" s="1241"/>
      <c r="Y52" s="1241"/>
      <c r="Z52" s="1241"/>
      <c r="AA52" s="1241"/>
      <c r="AB52" s="1241"/>
      <c r="AC52" s="1241"/>
      <c r="AD52" s="1241"/>
      <c r="AE52" s="1241"/>
      <c r="AF52" s="1241"/>
      <c r="AG52" s="1241"/>
      <c r="AH52" s="1241"/>
      <c r="AI52" s="1241"/>
      <c r="AJ52" s="1241"/>
      <c r="AK52" s="1241"/>
      <c r="AL52" s="1241"/>
      <c r="AM52" s="1241"/>
      <c r="AN52" s="1242"/>
    </row>
    <row r="53" spans="1:40" s="40" customFormat="1" ht="38.25" customHeight="1" thickBot="1" thickTop="1">
      <c r="A53" s="706" t="str">
        <f>Sprachen!L191</f>
        <v>Kundentauglich/Serientauglich</v>
      </c>
      <c r="B53" s="707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1255" t="e">
        <f>IF(AND(AW27=0,AX27=0,AU27=AV27),"X","")</f>
        <v>#REF!</v>
      </c>
      <c r="T53" s="1255"/>
      <c r="U53" s="708" t="str">
        <f>Sprachen!L242</f>
        <v>Nicht kundentauglich/ 
Nicht serientauglich</v>
      </c>
      <c r="V53" s="708"/>
      <c r="W53" s="708"/>
      <c r="X53" s="708"/>
      <c r="Y53" s="708"/>
      <c r="Z53" s="708"/>
      <c r="AA53" s="708"/>
      <c r="AB53" s="708"/>
      <c r="AC53" s="708"/>
      <c r="AD53" s="708"/>
      <c r="AE53" s="708"/>
      <c r="AF53" s="708"/>
      <c r="AG53" s="708"/>
      <c r="AH53" s="708"/>
      <c r="AI53" s="708"/>
      <c r="AJ53" s="708"/>
      <c r="AK53" s="708"/>
      <c r="AL53" s="708"/>
      <c r="AM53" s="1255" t="str">
        <f>IF(AX27&gt;0,"X","")</f>
        <v/>
      </c>
      <c r="AN53" s="1285"/>
    </row>
    <row r="54" spans="1:40" ht="15.75" thickBot="1" thickTop="1">
      <c r="A54" s="1286" t="str">
        <f>Sprachen!L84</f>
        <v>Bestätigung Organisation</v>
      </c>
      <c r="B54" s="1287"/>
      <c r="C54" s="1287"/>
      <c r="D54" s="1287"/>
      <c r="E54" s="1287"/>
      <c r="F54" s="1287"/>
      <c r="G54" s="1287"/>
      <c r="H54" s="1287"/>
      <c r="I54" s="1287"/>
      <c r="J54" s="1287"/>
      <c r="K54" s="1287"/>
      <c r="L54" s="1287"/>
      <c r="M54" s="1287"/>
      <c r="N54" s="1287"/>
      <c r="O54" s="1287"/>
      <c r="P54" s="1287"/>
      <c r="Q54" s="1287"/>
      <c r="R54" s="1287"/>
      <c r="S54" s="1287"/>
      <c r="T54" s="1287"/>
      <c r="U54" s="1287"/>
      <c r="V54" s="1287"/>
      <c r="W54" s="1287"/>
      <c r="X54" s="1287"/>
      <c r="Y54" s="1287"/>
      <c r="Z54" s="1287"/>
      <c r="AA54" s="1287"/>
      <c r="AB54" s="1287"/>
      <c r="AC54" s="1287"/>
      <c r="AD54" s="1287"/>
      <c r="AE54" s="1287"/>
      <c r="AF54" s="1287"/>
      <c r="AG54" s="1287"/>
      <c r="AH54" s="1287"/>
      <c r="AI54" s="1287"/>
      <c r="AJ54" s="1287"/>
      <c r="AK54" s="1287"/>
      <c r="AL54" s="1287"/>
      <c r="AM54" s="1287"/>
      <c r="AN54" s="1288"/>
    </row>
    <row r="55" spans="1:40" ht="14.25">
      <c r="A55" s="1289" t="str">
        <f>Sprachen!L234</f>
        <v>Name</v>
      </c>
      <c r="B55" s="1290"/>
      <c r="C55" s="1291"/>
      <c r="D55" s="1291"/>
      <c r="E55" s="1291"/>
      <c r="F55" s="1291"/>
      <c r="G55" s="1291"/>
      <c r="H55" s="1292"/>
      <c r="I55" s="715" t="str">
        <f>IF('Selbstb. Produkt'!I28&lt;&gt;"",'Selbstb. Produkt'!I28,"")</f>
        <v/>
      </c>
      <c r="J55" s="716"/>
      <c r="K55" s="716"/>
      <c r="L55" s="716"/>
      <c r="M55" s="716"/>
      <c r="N55" s="716"/>
      <c r="O55" s="716"/>
      <c r="P55" s="716"/>
      <c r="Q55" s="716"/>
      <c r="R55" s="716"/>
      <c r="S55" s="716"/>
      <c r="T55" s="716"/>
      <c r="U55" s="717"/>
      <c r="V55" s="1293" t="str">
        <f>Sprachen!L61</f>
        <v>Bemerkung</v>
      </c>
      <c r="W55" s="1294"/>
      <c r="X55" s="1294"/>
      <c r="Y55" s="1294"/>
      <c r="Z55" s="1295"/>
      <c r="AA55" s="1299"/>
      <c r="AB55" s="1299"/>
      <c r="AC55" s="1299"/>
      <c r="AD55" s="1299"/>
      <c r="AE55" s="1299"/>
      <c r="AF55" s="1299"/>
      <c r="AG55" s="1299"/>
      <c r="AH55" s="1299"/>
      <c r="AI55" s="1299"/>
      <c r="AJ55" s="1299"/>
      <c r="AK55" s="1299"/>
      <c r="AL55" s="1299"/>
      <c r="AM55" s="1299"/>
      <c r="AN55" s="1300"/>
    </row>
    <row r="56" spans="1:40" ht="14.25">
      <c r="A56" s="1232" t="str">
        <f>Sprachen!L20</f>
        <v>Abteilung</v>
      </c>
      <c r="B56" s="1233"/>
      <c r="C56" s="1234"/>
      <c r="D56" s="1234"/>
      <c r="E56" s="1234"/>
      <c r="F56" s="1234"/>
      <c r="G56" s="1234"/>
      <c r="H56" s="1235"/>
      <c r="I56" s="512" t="str">
        <f>IF('Selbstb. Produkt'!I29&lt;&gt;"",'Selbstb. Produkt'!I29,"")</f>
        <v/>
      </c>
      <c r="J56" s="513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4"/>
      <c r="V56" s="1296"/>
      <c r="W56" s="1297"/>
      <c r="X56" s="1297"/>
      <c r="Y56" s="1297"/>
      <c r="Z56" s="129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9"/>
    </row>
    <row r="57" spans="1:40" ht="14.25">
      <c r="A57" s="1232" t="str">
        <f>Sprachen!L343</f>
        <v>Telefon</v>
      </c>
      <c r="B57" s="1233"/>
      <c r="C57" s="1234"/>
      <c r="D57" s="1234"/>
      <c r="E57" s="1234"/>
      <c r="F57" s="1234"/>
      <c r="G57" s="1234"/>
      <c r="H57" s="1235"/>
      <c r="I57" s="512" t="str">
        <f>IF('Selbstb. Produkt'!I30&lt;&gt;"",'Selbstb. Produkt'!I30,"")</f>
        <v/>
      </c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4"/>
      <c r="V57" s="1296"/>
      <c r="W57" s="1297"/>
      <c r="X57" s="1297"/>
      <c r="Y57" s="1297"/>
      <c r="Z57" s="1298"/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9"/>
    </row>
    <row r="58" spans="1:40" ht="14.25">
      <c r="A58" s="1232" t="str">
        <f>Sprachen!L119</f>
        <v>E-Mail/Fax-Nr.</v>
      </c>
      <c r="B58" s="1233"/>
      <c r="C58" s="1234"/>
      <c r="D58" s="1234"/>
      <c r="E58" s="1234"/>
      <c r="F58" s="1234"/>
      <c r="G58" s="1234"/>
      <c r="H58" s="1235"/>
      <c r="I58" s="512" t="str">
        <f>IF('Selbstb. Produkt'!I31&lt;&gt;"",'Selbstb. Produkt'!I31,"")</f>
        <v/>
      </c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4"/>
      <c r="V58" s="1296"/>
      <c r="W58" s="1297"/>
      <c r="X58" s="1297"/>
      <c r="Y58" s="1297"/>
      <c r="Z58" s="1298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2"/>
    </row>
    <row r="59" spans="1:40" ht="30" customHeight="1" thickBot="1">
      <c r="A59" s="1251" t="str">
        <f>Sprachen!L91</f>
        <v>Datum</v>
      </c>
      <c r="B59" s="1252"/>
      <c r="C59" s="1253"/>
      <c r="D59" s="1253"/>
      <c r="E59" s="1253"/>
      <c r="F59" s="1253"/>
      <c r="G59" s="1253"/>
      <c r="H59" s="1254"/>
      <c r="I59" s="519" t="str">
        <f>IF('Selbstb. Produkt'!I32&lt;&gt;"",'Selbstb. Produkt'!I32,"")</f>
        <v/>
      </c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1"/>
      <c r="V59" s="1274" t="str">
        <f>Sprachen!L348</f>
        <v>Unterschrift</v>
      </c>
      <c r="W59" s="1275"/>
      <c r="X59" s="1275"/>
      <c r="Y59" s="1275"/>
      <c r="Z59" s="1276"/>
      <c r="AA59" s="697"/>
      <c r="AB59" s="697"/>
      <c r="AC59" s="697"/>
      <c r="AD59" s="697"/>
      <c r="AE59" s="697"/>
      <c r="AF59" s="697"/>
      <c r="AG59" s="697"/>
      <c r="AH59" s="697"/>
      <c r="AI59" s="697"/>
      <c r="AJ59" s="697"/>
      <c r="AK59" s="697"/>
      <c r="AL59" s="697"/>
      <c r="AM59" s="697"/>
      <c r="AN59" s="698"/>
    </row>
    <row r="60" spans="1:40" ht="17.25" thickBot="1" thickTop="1">
      <c r="A60" s="1277" t="str">
        <f>Sprachen!L124</f>
        <v>Entscheidung Kunde</v>
      </c>
      <c r="B60" s="1278"/>
      <c r="C60" s="1278"/>
      <c r="D60" s="1278"/>
      <c r="E60" s="1278"/>
      <c r="F60" s="1278"/>
      <c r="G60" s="1278"/>
      <c r="H60" s="1278"/>
      <c r="I60" s="1278"/>
      <c r="J60" s="1278"/>
      <c r="K60" s="1278"/>
      <c r="L60" s="1278"/>
      <c r="M60" s="1278"/>
      <c r="N60" s="1278"/>
      <c r="O60" s="1278"/>
      <c r="P60" s="1278"/>
      <c r="Q60" s="1278"/>
      <c r="R60" s="1278"/>
      <c r="S60" s="1278"/>
      <c r="T60" s="1278"/>
      <c r="U60" s="1278"/>
      <c r="V60" s="1278"/>
      <c r="W60" s="1278"/>
      <c r="X60" s="1278"/>
      <c r="Y60" s="1278"/>
      <c r="Z60" s="1278"/>
      <c r="AA60" s="1278"/>
      <c r="AB60" s="1278"/>
      <c r="AC60" s="1278"/>
      <c r="AD60" s="1278"/>
      <c r="AE60" s="1278"/>
      <c r="AF60" s="1278"/>
      <c r="AG60" s="1278"/>
      <c r="AH60" s="1278"/>
      <c r="AI60" s="1278"/>
      <c r="AJ60" s="1278"/>
      <c r="AK60" s="1278"/>
      <c r="AL60" s="1278"/>
      <c r="AM60" s="1278"/>
      <c r="AN60" s="1279"/>
    </row>
    <row r="61" spans="1:40" ht="27.75" customHeight="1" thickBot="1" thickTop="1">
      <c r="A61" s="1520" t="str">
        <f>Sprachen!L432</f>
        <v>(Von einer autorisierten Person beim Kunden durch rechtsverbindliche Unterschrift [schriftlich, elektronisch] gegebene Erlaubnis, die Software für den vorgesehenen Einsatzzweck zu benutzen)</v>
      </c>
      <c r="B61" s="1521"/>
      <c r="C61" s="1521"/>
      <c r="D61" s="1521"/>
      <c r="E61" s="1521"/>
      <c r="F61" s="1521"/>
      <c r="G61" s="1521"/>
      <c r="H61" s="1521"/>
      <c r="I61" s="1521"/>
      <c r="J61" s="1521"/>
      <c r="K61" s="1521"/>
      <c r="L61" s="1521"/>
      <c r="M61" s="1521"/>
      <c r="N61" s="1521"/>
      <c r="O61" s="1521"/>
      <c r="P61" s="1521"/>
      <c r="Q61" s="1521"/>
      <c r="R61" s="1521"/>
      <c r="S61" s="1521"/>
      <c r="T61" s="1521"/>
      <c r="U61" s="1521"/>
      <c r="V61" s="1521"/>
      <c r="W61" s="1521"/>
      <c r="X61" s="1521"/>
      <c r="Y61" s="1521"/>
      <c r="Z61" s="1521"/>
      <c r="AA61" s="1521"/>
      <c r="AB61" s="1521"/>
      <c r="AC61" s="1521"/>
      <c r="AD61" s="1521"/>
      <c r="AE61" s="1521"/>
      <c r="AF61" s="1521"/>
      <c r="AG61" s="1521"/>
      <c r="AH61" s="1521"/>
      <c r="AI61" s="1521"/>
      <c r="AJ61" s="1521"/>
      <c r="AK61" s="1521"/>
      <c r="AL61" s="1521"/>
      <c r="AM61" s="1521"/>
      <c r="AN61" s="1522"/>
    </row>
    <row r="62" spans="1:40" s="40" customFormat="1" ht="38.25" customHeight="1" thickBot="1" thickTop="1">
      <c r="A62" s="1280" t="str">
        <f>Sprachen!L191</f>
        <v>Kundentauglich/Serientauglich</v>
      </c>
      <c r="B62" s="1281"/>
      <c r="C62" s="1282"/>
      <c r="D62" s="1282"/>
      <c r="E62" s="1282"/>
      <c r="F62" s="1282"/>
      <c r="G62" s="1282"/>
      <c r="H62" s="1282"/>
      <c r="I62" s="1282"/>
      <c r="J62" s="1282"/>
      <c r="K62" s="1282"/>
      <c r="L62" s="1282"/>
      <c r="M62" s="1282"/>
      <c r="N62" s="1282"/>
      <c r="O62" s="1282"/>
      <c r="P62" s="1282"/>
      <c r="Q62" s="1282"/>
      <c r="R62" s="1282"/>
      <c r="S62" s="1283"/>
      <c r="T62" s="1284"/>
      <c r="U62" s="1280" t="str">
        <f>Sprachen!L243</f>
        <v>Nicht kundentauglich/
 Nicht serientauglich</v>
      </c>
      <c r="V62" s="1282"/>
      <c r="W62" s="1282"/>
      <c r="X62" s="1282"/>
      <c r="Y62" s="1282"/>
      <c r="Z62" s="1282"/>
      <c r="AA62" s="1282"/>
      <c r="AB62" s="1282"/>
      <c r="AC62" s="1282"/>
      <c r="AD62" s="1282"/>
      <c r="AE62" s="1282"/>
      <c r="AF62" s="1282"/>
      <c r="AG62" s="1282"/>
      <c r="AH62" s="1282"/>
      <c r="AI62" s="1282"/>
      <c r="AJ62" s="1282"/>
      <c r="AK62" s="1282"/>
      <c r="AL62" s="1282"/>
      <c r="AM62" s="1283"/>
      <c r="AN62" s="1284"/>
    </row>
    <row r="63" spans="1:41" ht="20.1" customHeight="1" thickBot="1" thickTop="1">
      <c r="A63" s="1256" t="str">
        <f>Sprachen!L268</f>
        <v>PPF-Verfahren zum Kunden abgeschlossen</v>
      </c>
      <c r="B63" s="1257"/>
      <c r="C63" s="1258"/>
      <c r="D63" s="1258"/>
      <c r="E63" s="1258"/>
      <c r="F63" s="1258"/>
      <c r="G63" s="1258"/>
      <c r="H63" s="1258"/>
      <c r="I63" s="1258"/>
      <c r="J63" s="1258"/>
      <c r="K63" s="1258"/>
      <c r="L63" s="1258"/>
      <c r="M63" s="1258"/>
      <c r="N63" s="1258"/>
      <c r="O63" s="1258"/>
      <c r="P63" s="1258"/>
      <c r="Q63" s="1258"/>
      <c r="R63" s="1258"/>
      <c r="S63" s="1259"/>
      <c r="T63" s="1260"/>
      <c r="U63" s="1261" t="str">
        <f>Sprachen!L238</f>
        <v>Neues PPF-Verfahren erforderlich</v>
      </c>
      <c r="V63" s="1262"/>
      <c r="W63" s="1262"/>
      <c r="X63" s="1262"/>
      <c r="Y63" s="1262"/>
      <c r="Z63" s="1262"/>
      <c r="AA63" s="1262"/>
      <c r="AB63" s="1262"/>
      <c r="AC63" s="1262"/>
      <c r="AD63" s="1262"/>
      <c r="AE63" s="1262"/>
      <c r="AF63" s="1262"/>
      <c r="AG63" s="1262"/>
      <c r="AH63" s="1262"/>
      <c r="AI63" s="1262"/>
      <c r="AJ63" s="1262"/>
      <c r="AK63" s="1262"/>
      <c r="AL63" s="1262"/>
      <c r="AM63" s="1265"/>
      <c r="AN63" s="1266"/>
      <c r="AO63">
        <f>COUNTIF(S63:T64,"X")+COUNTIF(AM63,"X")</f>
        <v>0</v>
      </c>
    </row>
    <row r="64" spans="1:40" ht="20.1" customHeight="1" thickBot="1">
      <c r="A64" s="1269" t="str">
        <f>Sprachen!L25</f>
        <v>Aktualisierte PPF-Dokumentation erforderlich</v>
      </c>
      <c r="B64" s="1270"/>
      <c r="C64" s="1271"/>
      <c r="D64" s="1271"/>
      <c r="E64" s="1271"/>
      <c r="F64" s="1271"/>
      <c r="G64" s="1271"/>
      <c r="H64" s="1271"/>
      <c r="I64" s="1271"/>
      <c r="J64" s="1271"/>
      <c r="K64" s="1271"/>
      <c r="L64" s="1271"/>
      <c r="M64" s="1271"/>
      <c r="N64" s="1271"/>
      <c r="O64" s="1271"/>
      <c r="P64" s="1271"/>
      <c r="Q64" s="1271"/>
      <c r="R64" s="1271"/>
      <c r="S64" s="1272"/>
      <c r="T64" s="1273"/>
      <c r="U64" s="1263"/>
      <c r="V64" s="1264"/>
      <c r="W64" s="1264"/>
      <c r="X64" s="1264"/>
      <c r="Y64" s="1264"/>
      <c r="Z64" s="1264"/>
      <c r="AA64" s="1264"/>
      <c r="AB64" s="1264"/>
      <c r="AC64" s="1264"/>
      <c r="AD64" s="1264"/>
      <c r="AE64" s="1264"/>
      <c r="AF64" s="1264"/>
      <c r="AG64" s="1264"/>
      <c r="AH64" s="1264"/>
      <c r="AI64" s="1264"/>
      <c r="AJ64" s="1264"/>
      <c r="AK64" s="1264"/>
      <c r="AL64" s="1264"/>
      <c r="AM64" s="1267"/>
      <c r="AN64" s="1268"/>
    </row>
    <row r="65" spans="1:40" ht="40.5" customHeight="1" thickBot="1" thickTop="1">
      <c r="A65" s="1301" t="str">
        <f>Sprachen!L21</f>
        <v>Abweichende Einschätzung des Kunden gegenüber der Organisation</v>
      </c>
      <c r="B65" s="1302"/>
      <c r="C65" s="1303"/>
      <c r="D65" s="1303"/>
      <c r="E65" s="1303"/>
      <c r="F65" s="1303"/>
      <c r="G65" s="1303"/>
      <c r="H65" s="1303"/>
      <c r="I65" s="1303"/>
      <c r="J65" s="1303"/>
      <c r="K65" s="1304"/>
      <c r="L65" s="1304"/>
      <c r="M65" s="1304"/>
      <c r="N65" s="1304"/>
      <c r="O65" s="1304"/>
      <c r="P65" s="1304"/>
      <c r="Q65" s="1304"/>
      <c r="R65" s="1304"/>
      <c r="S65" s="1304"/>
      <c r="T65" s="1304"/>
      <c r="U65" s="1304"/>
      <c r="V65" s="1304"/>
      <c r="W65" s="1304"/>
      <c r="X65" s="1304"/>
      <c r="Y65" s="1304"/>
      <c r="Z65" s="1304"/>
      <c r="AA65" s="1304"/>
      <c r="AB65" s="1304"/>
      <c r="AC65" s="1304"/>
      <c r="AD65" s="1304"/>
      <c r="AE65" s="1304"/>
      <c r="AF65" s="1304"/>
      <c r="AG65" s="1304"/>
      <c r="AH65" s="1304"/>
      <c r="AI65" s="1304"/>
      <c r="AJ65" s="1304"/>
      <c r="AK65" s="1304"/>
      <c r="AL65" s="1304"/>
      <c r="AM65" s="1304"/>
      <c r="AN65" s="1305"/>
    </row>
    <row r="66" spans="1:40" ht="15.75" thickBot="1" thickTop="1">
      <c r="A66" s="1306" t="str">
        <f>Sprachen!L219</f>
        <v>Nachforderung 
Vorzulegende Dokumente zu offenen Prüfgebieten</v>
      </c>
      <c r="B66" s="1307"/>
      <c r="C66" s="1307"/>
      <c r="D66" s="1307"/>
      <c r="E66" s="1307"/>
      <c r="F66" s="1307"/>
      <c r="G66" s="1307"/>
      <c r="H66" s="1307"/>
      <c r="I66" s="1307"/>
      <c r="J66" s="1308"/>
      <c r="K66" s="1315" t="str">
        <f>Sprachen!L289</f>
        <v>Prüfgebiet</v>
      </c>
      <c r="L66" s="1315"/>
      <c r="M66" s="1315"/>
      <c r="N66" s="1315"/>
      <c r="O66" s="1315"/>
      <c r="P66" s="1315" t="str">
        <f>Sprachen!L220</f>
        <v>Nachforderung/Begründung</v>
      </c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1315"/>
      <c r="AG66" s="1315"/>
      <c r="AH66" s="1315"/>
      <c r="AI66" s="1315"/>
      <c r="AJ66" s="1315"/>
      <c r="AK66" s="1315"/>
      <c r="AL66" s="1315"/>
      <c r="AM66" s="1315"/>
      <c r="AN66" s="1316"/>
    </row>
    <row r="67" spans="1:40" ht="24" customHeight="1">
      <c r="A67" s="1309"/>
      <c r="B67" s="1310"/>
      <c r="C67" s="1310"/>
      <c r="D67" s="1310"/>
      <c r="E67" s="1310"/>
      <c r="F67" s="1310"/>
      <c r="G67" s="1310"/>
      <c r="H67" s="1310"/>
      <c r="I67" s="1310"/>
      <c r="J67" s="1311"/>
      <c r="K67" s="1317"/>
      <c r="L67" s="1318"/>
      <c r="M67" s="1318"/>
      <c r="N67" s="1318"/>
      <c r="O67" s="1318"/>
      <c r="P67" s="1319"/>
      <c r="Q67" s="1320"/>
      <c r="R67" s="1320"/>
      <c r="S67" s="1320"/>
      <c r="T67" s="1320"/>
      <c r="U67" s="1320"/>
      <c r="V67" s="1320"/>
      <c r="W67" s="1320"/>
      <c r="X67" s="1320"/>
      <c r="Y67" s="1320"/>
      <c r="Z67" s="1320"/>
      <c r="AA67" s="1320"/>
      <c r="AB67" s="1320"/>
      <c r="AC67" s="1320"/>
      <c r="AD67" s="1320"/>
      <c r="AE67" s="1320"/>
      <c r="AF67" s="1320"/>
      <c r="AG67" s="1320"/>
      <c r="AH67" s="1320"/>
      <c r="AI67" s="1320"/>
      <c r="AJ67" s="1320"/>
      <c r="AK67" s="1320"/>
      <c r="AL67" s="1320"/>
      <c r="AM67" s="1320"/>
      <c r="AN67" s="1321"/>
    </row>
    <row r="68" spans="1:40" ht="24" customHeight="1">
      <c r="A68" s="1309"/>
      <c r="B68" s="1310"/>
      <c r="C68" s="1310"/>
      <c r="D68" s="1310"/>
      <c r="E68" s="1310"/>
      <c r="F68" s="1310"/>
      <c r="G68" s="1310"/>
      <c r="H68" s="1310"/>
      <c r="I68" s="1310"/>
      <c r="J68" s="1311"/>
      <c r="K68" s="1322"/>
      <c r="L68" s="1323"/>
      <c r="M68" s="1323"/>
      <c r="N68" s="1323"/>
      <c r="O68" s="1323"/>
      <c r="P68" s="1324"/>
      <c r="Q68" s="1324"/>
      <c r="R68" s="1324"/>
      <c r="S68" s="1324"/>
      <c r="T68" s="1324"/>
      <c r="U68" s="1324"/>
      <c r="V68" s="1324"/>
      <c r="W68" s="1324"/>
      <c r="X68" s="1324"/>
      <c r="Y68" s="1324"/>
      <c r="Z68" s="1324"/>
      <c r="AA68" s="1324"/>
      <c r="AB68" s="1324"/>
      <c r="AC68" s="1324"/>
      <c r="AD68" s="1324"/>
      <c r="AE68" s="1324"/>
      <c r="AF68" s="1324"/>
      <c r="AG68" s="1324"/>
      <c r="AH68" s="1324"/>
      <c r="AI68" s="1324"/>
      <c r="AJ68" s="1324"/>
      <c r="AK68" s="1324"/>
      <c r="AL68" s="1324"/>
      <c r="AM68" s="1324"/>
      <c r="AN68" s="1325"/>
    </row>
    <row r="69" spans="1:40" ht="24" customHeight="1">
      <c r="A69" s="1309"/>
      <c r="B69" s="1310"/>
      <c r="C69" s="1310"/>
      <c r="D69" s="1310"/>
      <c r="E69" s="1310"/>
      <c r="F69" s="1310"/>
      <c r="G69" s="1310"/>
      <c r="H69" s="1310"/>
      <c r="I69" s="1310"/>
      <c r="J69" s="1311"/>
      <c r="K69" s="1322"/>
      <c r="L69" s="1323"/>
      <c r="M69" s="1323"/>
      <c r="N69" s="1323"/>
      <c r="O69" s="1323"/>
      <c r="P69" s="1324"/>
      <c r="Q69" s="1324"/>
      <c r="R69" s="1324"/>
      <c r="S69" s="1324"/>
      <c r="T69" s="1324"/>
      <c r="U69" s="1324"/>
      <c r="V69" s="1324"/>
      <c r="W69" s="1324"/>
      <c r="X69" s="1324"/>
      <c r="Y69" s="1324"/>
      <c r="Z69" s="1324"/>
      <c r="AA69" s="1324"/>
      <c r="AB69" s="1324"/>
      <c r="AC69" s="1324"/>
      <c r="AD69" s="1324"/>
      <c r="AE69" s="1324"/>
      <c r="AF69" s="1324"/>
      <c r="AG69" s="1324"/>
      <c r="AH69" s="1324"/>
      <c r="AI69" s="1324"/>
      <c r="AJ69" s="1324"/>
      <c r="AK69" s="1324"/>
      <c r="AL69" s="1324"/>
      <c r="AM69" s="1324"/>
      <c r="AN69" s="1325"/>
    </row>
    <row r="70" spans="1:40" ht="24" customHeight="1" thickBot="1">
      <c r="A70" s="1312"/>
      <c r="B70" s="1313"/>
      <c r="C70" s="1313"/>
      <c r="D70" s="1313"/>
      <c r="E70" s="1313"/>
      <c r="F70" s="1313"/>
      <c r="G70" s="1313"/>
      <c r="H70" s="1313"/>
      <c r="I70" s="1313"/>
      <c r="J70" s="1314"/>
      <c r="K70" s="1326"/>
      <c r="L70" s="1327"/>
      <c r="M70" s="1327"/>
      <c r="N70" s="1327"/>
      <c r="O70" s="1327"/>
      <c r="P70" s="1328"/>
      <c r="Q70" s="1328"/>
      <c r="R70" s="1328"/>
      <c r="S70" s="1328"/>
      <c r="T70" s="1328"/>
      <c r="U70" s="1328"/>
      <c r="V70" s="1328"/>
      <c r="W70" s="1328"/>
      <c r="X70" s="1328"/>
      <c r="Y70" s="1328"/>
      <c r="Z70" s="1328"/>
      <c r="AA70" s="1328"/>
      <c r="AB70" s="1328"/>
      <c r="AC70" s="1328"/>
      <c r="AD70" s="1328"/>
      <c r="AE70" s="1328"/>
      <c r="AF70" s="1328"/>
      <c r="AG70" s="1328"/>
      <c r="AH70" s="1328"/>
      <c r="AI70" s="1328"/>
      <c r="AJ70" s="1328"/>
      <c r="AK70" s="1328"/>
      <c r="AL70" s="1328"/>
      <c r="AM70" s="1328"/>
      <c r="AN70" s="1329"/>
    </row>
    <row r="71" spans="1:40" ht="15.75" thickBot="1" thickTop="1">
      <c r="A71" s="1306" t="str">
        <f>Sprachen!L29</f>
        <v>Akzeptanz von Abweichungen 
(ohne Anpassung weiterer Dokumente)</v>
      </c>
      <c r="B71" s="1307"/>
      <c r="C71" s="1307"/>
      <c r="D71" s="1307"/>
      <c r="E71" s="1307"/>
      <c r="F71" s="1307"/>
      <c r="G71" s="1307"/>
      <c r="H71" s="1307"/>
      <c r="I71" s="1307"/>
      <c r="J71" s="1308"/>
      <c r="K71" s="1315" t="str">
        <f>Sprachen!L289</f>
        <v>Prüfgebiet</v>
      </c>
      <c r="L71" s="1315"/>
      <c r="M71" s="1315"/>
      <c r="N71" s="1315"/>
      <c r="O71" s="1315"/>
      <c r="P71" s="1315" t="str">
        <f>Sprachen!L237</f>
        <v>Neue Spezifikation</v>
      </c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1315"/>
      <c r="AG71" s="1315"/>
      <c r="AH71" s="1315"/>
      <c r="AI71" s="1315"/>
      <c r="AJ71" s="1315"/>
      <c r="AK71" s="1315"/>
      <c r="AL71" s="1315"/>
      <c r="AM71" s="1315"/>
      <c r="AN71" s="1316"/>
    </row>
    <row r="72" spans="1:40" ht="24" customHeight="1">
      <c r="A72" s="1309"/>
      <c r="B72" s="1310"/>
      <c r="C72" s="1310"/>
      <c r="D72" s="1310"/>
      <c r="E72" s="1310"/>
      <c r="F72" s="1310"/>
      <c r="G72" s="1310"/>
      <c r="H72" s="1310"/>
      <c r="I72" s="1310"/>
      <c r="J72" s="1311"/>
      <c r="K72" s="1317"/>
      <c r="L72" s="1318"/>
      <c r="M72" s="1318"/>
      <c r="N72" s="1318"/>
      <c r="O72" s="1318"/>
      <c r="P72" s="1320"/>
      <c r="Q72" s="1320"/>
      <c r="R72" s="1320"/>
      <c r="S72" s="1320"/>
      <c r="T72" s="1320"/>
      <c r="U72" s="1320"/>
      <c r="V72" s="1320"/>
      <c r="W72" s="1320"/>
      <c r="X72" s="1320"/>
      <c r="Y72" s="1320"/>
      <c r="Z72" s="1320"/>
      <c r="AA72" s="1320"/>
      <c r="AB72" s="1320"/>
      <c r="AC72" s="1320"/>
      <c r="AD72" s="1320"/>
      <c r="AE72" s="1320"/>
      <c r="AF72" s="1320"/>
      <c r="AG72" s="1320"/>
      <c r="AH72" s="1320"/>
      <c r="AI72" s="1320"/>
      <c r="AJ72" s="1320"/>
      <c r="AK72" s="1320"/>
      <c r="AL72" s="1320"/>
      <c r="AM72" s="1320"/>
      <c r="AN72" s="1321"/>
    </row>
    <row r="73" spans="1:40" ht="24" customHeight="1">
      <c r="A73" s="1309"/>
      <c r="B73" s="1310"/>
      <c r="C73" s="1310"/>
      <c r="D73" s="1310"/>
      <c r="E73" s="1310"/>
      <c r="F73" s="1310"/>
      <c r="G73" s="1310"/>
      <c r="H73" s="1310"/>
      <c r="I73" s="1310"/>
      <c r="J73" s="1311"/>
      <c r="K73" s="1322"/>
      <c r="L73" s="1323"/>
      <c r="M73" s="1323"/>
      <c r="N73" s="1323"/>
      <c r="O73" s="1323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1324"/>
      <c r="AG73" s="1324"/>
      <c r="AH73" s="1324"/>
      <c r="AI73" s="1324"/>
      <c r="AJ73" s="1324"/>
      <c r="AK73" s="1324"/>
      <c r="AL73" s="1324"/>
      <c r="AM73" s="1324"/>
      <c r="AN73" s="1325"/>
    </row>
    <row r="74" spans="1:40" ht="24" customHeight="1">
      <c r="A74" s="1309"/>
      <c r="B74" s="1310"/>
      <c r="C74" s="1310"/>
      <c r="D74" s="1310"/>
      <c r="E74" s="1310"/>
      <c r="F74" s="1310"/>
      <c r="G74" s="1310"/>
      <c r="H74" s="1310"/>
      <c r="I74" s="1310"/>
      <c r="J74" s="1311"/>
      <c r="K74" s="1322"/>
      <c r="L74" s="1323"/>
      <c r="M74" s="1323"/>
      <c r="N74" s="1323"/>
      <c r="O74" s="1323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1324"/>
      <c r="AG74" s="1324"/>
      <c r="AH74" s="1324"/>
      <c r="AI74" s="1324"/>
      <c r="AJ74" s="1324"/>
      <c r="AK74" s="1324"/>
      <c r="AL74" s="1324"/>
      <c r="AM74" s="1324"/>
      <c r="AN74" s="1325"/>
    </row>
    <row r="75" spans="1:40" ht="24" customHeight="1" thickBot="1">
      <c r="A75" s="1312"/>
      <c r="B75" s="1313"/>
      <c r="C75" s="1313"/>
      <c r="D75" s="1313"/>
      <c r="E75" s="1313"/>
      <c r="F75" s="1313"/>
      <c r="G75" s="1313"/>
      <c r="H75" s="1313"/>
      <c r="I75" s="1313"/>
      <c r="J75" s="1314"/>
      <c r="K75" s="1326"/>
      <c r="L75" s="1327"/>
      <c r="M75" s="1327"/>
      <c r="N75" s="1327"/>
      <c r="O75" s="1327"/>
      <c r="P75" s="1328"/>
      <c r="Q75" s="1328"/>
      <c r="R75" s="1328"/>
      <c r="S75" s="1328"/>
      <c r="T75" s="1328"/>
      <c r="U75" s="1328"/>
      <c r="V75" s="1328"/>
      <c r="W75" s="1328"/>
      <c r="X75" s="1328"/>
      <c r="Y75" s="1328"/>
      <c r="Z75" s="1328"/>
      <c r="AA75" s="1328"/>
      <c r="AB75" s="1328"/>
      <c r="AC75" s="1328"/>
      <c r="AD75" s="1328"/>
      <c r="AE75" s="1328"/>
      <c r="AF75" s="1328"/>
      <c r="AG75" s="1328"/>
      <c r="AH75" s="1328"/>
      <c r="AI75" s="1328"/>
      <c r="AJ75" s="1328"/>
      <c r="AK75" s="1328"/>
      <c r="AL75" s="1328"/>
      <c r="AM75" s="1328"/>
      <c r="AN75" s="1329"/>
    </row>
    <row r="76" spans="1:40" ht="15.75" thickBot="1" thickTop="1">
      <c r="A76" s="1306" t="str">
        <f>Sprachen!L23</f>
        <v>Abweich-          genehmigung</v>
      </c>
      <c r="B76" s="1307"/>
      <c r="C76" s="1307"/>
      <c r="D76" s="1307"/>
      <c r="E76" s="1307"/>
      <c r="F76" s="1307"/>
      <c r="G76" s="1307"/>
      <c r="H76" s="1307"/>
      <c r="I76" s="1307"/>
      <c r="J76" s="1308"/>
      <c r="K76" s="1315" t="str">
        <f>Sprachen!L289</f>
        <v>Prüfgebiet</v>
      </c>
      <c r="L76" s="1315"/>
      <c r="M76" s="1315"/>
      <c r="N76" s="1315"/>
      <c r="O76" s="1315"/>
      <c r="P76" s="1337" t="str">
        <f>Sprachen!L22</f>
        <v>Abweichgenehmigung</v>
      </c>
      <c r="Q76" s="1338"/>
      <c r="R76" s="1338"/>
      <c r="S76" s="1338"/>
      <c r="T76" s="1338"/>
      <c r="U76" s="1338"/>
      <c r="V76" s="1338"/>
      <c r="W76" s="1338"/>
      <c r="X76" s="1338"/>
      <c r="Y76" s="1338"/>
      <c r="Z76" s="1338"/>
      <c r="AA76" s="1338"/>
      <c r="AB76" s="1338"/>
      <c r="AC76" s="1338"/>
      <c r="AD76" s="1338"/>
      <c r="AE76" s="1338"/>
      <c r="AF76" s="1338"/>
      <c r="AG76" s="1338"/>
      <c r="AH76" s="1338"/>
      <c r="AI76" s="1339"/>
      <c r="AJ76" s="1337" t="str">
        <f>Sprachen!L160</f>
        <v>Gültigkeit</v>
      </c>
      <c r="AK76" s="1338"/>
      <c r="AL76" s="1338"/>
      <c r="AM76" s="1338"/>
      <c r="AN76" s="1340"/>
    </row>
    <row r="77" spans="1:40" ht="24" customHeight="1">
      <c r="A77" s="1309"/>
      <c r="B77" s="1310"/>
      <c r="C77" s="1310"/>
      <c r="D77" s="1310"/>
      <c r="E77" s="1310"/>
      <c r="F77" s="1310"/>
      <c r="G77" s="1310"/>
      <c r="H77" s="1310"/>
      <c r="I77" s="1310"/>
      <c r="J77" s="1311"/>
      <c r="K77" s="1317"/>
      <c r="L77" s="1318"/>
      <c r="M77" s="1318"/>
      <c r="N77" s="1318"/>
      <c r="O77" s="1318"/>
      <c r="P77" s="1330"/>
      <c r="Q77" s="1331"/>
      <c r="R77" s="1331"/>
      <c r="S77" s="1331"/>
      <c r="T77" s="1331"/>
      <c r="U77" s="1331"/>
      <c r="V77" s="1331"/>
      <c r="W77" s="1331"/>
      <c r="X77" s="1331"/>
      <c r="Y77" s="1331"/>
      <c r="Z77" s="1331"/>
      <c r="AA77" s="1331"/>
      <c r="AB77" s="1331"/>
      <c r="AC77" s="1331"/>
      <c r="AD77" s="1331"/>
      <c r="AE77" s="1331"/>
      <c r="AF77" s="1331"/>
      <c r="AG77" s="1331"/>
      <c r="AH77" s="1331"/>
      <c r="AI77" s="1341"/>
      <c r="AJ77" s="1330"/>
      <c r="AK77" s="1331"/>
      <c r="AL77" s="1331"/>
      <c r="AM77" s="1331"/>
      <c r="AN77" s="1332"/>
    </row>
    <row r="78" spans="1:40" ht="24" customHeight="1">
      <c r="A78" s="1309"/>
      <c r="B78" s="1310"/>
      <c r="C78" s="1310"/>
      <c r="D78" s="1310"/>
      <c r="E78" s="1310"/>
      <c r="F78" s="1310"/>
      <c r="G78" s="1310"/>
      <c r="H78" s="1310"/>
      <c r="I78" s="1310"/>
      <c r="J78" s="1311"/>
      <c r="K78" s="1322"/>
      <c r="L78" s="1323"/>
      <c r="M78" s="1323"/>
      <c r="N78" s="1323"/>
      <c r="O78" s="1323"/>
      <c r="P78" s="1333"/>
      <c r="Q78" s="1334"/>
      <c r="R78" s="1334"/>
      <c r="S78" s="1334"/>
      <c r="T78" s="1334"/>
      <c r="U78" s="1334"/>
      <c r="V78" s="1334"/>
      <c r="W78" s="1334"/>
      <c r="X78" s="1334"/>
      <c r="Y78" s="1334"/>
      <c r="Z78" s="1334"/>
      <c r="AA78" s="1334"/>
      <c r="AB78" s="1334"/>
      <c r="AC78" s="1334"/>
      <c r="AD78" s="1334"/>
      <c r="AE78" s="1334"/>
      <c r="AF78" s="1334"/>
      <c r="AG78" s="1334"/>
      <c r="AH78" s="1334"/>
      <c r="AI78" s="1335"/>
      <c r="AJ78" s="1333"/>
      <c r="AK78" s="1334"/>
      <c r="AL78" s="1334"/>
      <c r="AM78" s="1334"/>
      <c r="AN78" s="1336"/>
    </row>
    <row r="79" spans="1:40" ht="24" customHeight="1">
      <c r="A79" s="1309"/>
      <c r="B79" s="1310"/>
      <c r="C79" s="1310"/>
      <c r="D79" s="1310"/>
      <c r="E79" s="1310"/>
      <c r="F79" s="1310"/>
      <c r="G79" s="1310"/>
      <c r="H79" s="1310"/>
      <c r="I79" s="1310"/>
      <c r="J79" s="1311"/>
      <c r="K79" s="1322"/>
      <c r="L79" s="1323"/>
      <c r="M79" s="1323"/>
      <c r="N79" s="1323"/>
      <c r="O79" s="1323"/>
      <c r="P79" s="1333"/>
      <c r="Q79" s="1334"/>
      <c r="R79" s="1334"/>
      <c r="S79" s="1334"/>
      <c r="T79" s="1334"/>
      <c r="U79" s="1334"/>
      <c r="V79" s="1334"/>
      <c r="W79" s="1334"/>
      <c r="X79" s="1334"/>
      <c r="Y79" s="1334"/>
      <c r="Z79" s="1334"/>
      <c r="AA79" s="1334"/>
      <c r="AB79" s="1334"/>
      <c r="AC79" s="1334"/>
      <c r="AD79" s="1334"/>
      <c r="AE79" s="1334"/>
      <c r="AF79" s="1334"/>
      <c r="AG79" s="1334"/>
      <c r="AH79" s="1334"/>
      <c r="AI79" s="1335"/>
      <c r="AJ79" s="1333"/>
      <c r="AK79" s="1334"/>
      <c r="AL79" s="1334"/>
      <c r="AM79" s="1334"/>
      <c r="AN79" s="1336"/>
    </row>
    <row r="80" spans="1:40" ht="24" customHeight="1" thickBot="1">
      <c r="A80" s="1312"/>
      <c r="B80" s="1313"/>
      <c r="C80" s="1313"/>
      <c r="D80" s="1313"/>
      <c r="E80" s="1313"/>
      <c r="F80" s="1313"/>
      <c r="G80" s="1313"/>
      <c r="H80" s="1313"/>
      <c r="I80" s="1313"/>
      <c r="J80" s="1314"/>
      <c r="K80" s="1326"/>
      <c r="L80" s="1327"/>
      <c r="M80" s="1327"/>
      <c r="N80" s="1327"/>
      <c r="O80" s="1327"/>
      <c r="P80" s="1343"/>
      <c r="Q80" s="1344"/>
      <c r="R80" s="1344"/>
      <c r="S80" s="1344"/>
      <c r="T80" s="1344"/>
      <c r="U80" s="1344"/>
      <c r="V80" s="1344"/>
      <c r="W80" s="1344"/>
      <c r="X80" s="1344"/>
      <c r="Y80" s="1344"/>
      <c r="Z80" s="1344"/>
      <c r="AA80" s="1344"/>
      <c r="AB80" s="1344"/>
      <c r="AC80" s="1344"/>
      <c r="AD80" s="1344"/>
      <c r="AE80" s="1344"/>
      <c r="AF80" s="1344"/>
      <c r="AG80" s="1344"/>
      <c r="AH80" s="1344"/>
      <c r="AI80" s="1345"/>
      <c r="AJ80" s="1343"/>
      <c r="AK80" s="1344"/>
      <c r="AL80" s="1344"/>
      <c r="AM80" s="1344"/>
      <c r="AN80" s="1346"/>
    </row>
    <row r="81" spans="1:40" ht="15" thickTop="1">
      <c r="A81" s="1347" t="str">
        <f>Sprachen!L234</f>
        <v>Name</v>
      </c>
      <c r="B81" s="1348"/>
      <c r="C81" s="1349"/>
      <c r="D81" s="1349"/>
      <c r="E81" s="1349"/>
      <c r="F81" s="1349"/>
      <c r="G81" s="1349"/>
      <c r="H81" s="1350"/>
      <c r="I81" s="715" t="e">
        <f>IF(#REF!&lt;&gt;"",#REF!,"")</f>
        <v>#REF!</v>
      </c>
      <c r="J81" s="716"/>
      <c r="K81" s="716"/>
      <c r="L81" s="716"/>
      <c r="M81" s="716"/>
      <c r="N81" s="716"/>
      <c r="O81" s="716"/>
      <c r="P81" s="716"/>
      <c r="Q81" s="716"/>
      <c r="R81" s="716"/>
      <c r="S81" s="716"/>
      <c r="T81" s="716"/>
      <c r="U81" s="717"/>
      <c r="V81" s="1351" t="str">
        <f>Sprachen!L61</f>
        <v>Bemerkung</v>
      </c>
      <c r="W81" s="1352"/>
      <c r="X81" s="1352"/>
      <c r="Y81" s="1352"/>
      <c r="Z81" s="1353"/>
      <c r="AA81" s="1299"/>
      <c r="AB81" s="1299"/>
      <c r="AC81" s="1299"/>
      <c r="AD81" s="1299"/>
      <c r="AE81" s="1299"/>
      <c r="AF81" s="1299"/>
      <c r="AG81" s="1299"/>
      <c r="AH81" s="1299"/>
      <c r="AI81" s="1299"/>
      <c r="AJ81" s="1299"/>
      <c r="AK81" s="1299"/>
      <c r="AL81" s="1299"/>
      <c r="AM81" s="1299"/>
      <c r="AN81" s="1300"/>
    </row>
    <row r="82" spans="1:40" ht="14.25">
      <c r="A82" s="508" t="str">
        <f>Sprachen!L20</f>
        <v>Abteilung</v>
      </c>
      <c r="B82" s="509"/>
      <c r="C82" s="510"/>
      <c r="D82" s="510"/>
      <c r="E82" s="510"/>
      <c r="F82" s="510"/>
      <c r="G82" s="510"/>
      <c r="H82" s="511"/>
      <c r="I82" s="512" t="e">
        <f>IF(#REF!&lt;&gt;"",#REF!,"")</f>
        <v>#REF!</v>
      </c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4"/>
      <c r="V82" s="541"/>
      <c r="W82" s="542"/>
      <c r="X82" s="542"/>
      <c r="Y82" s="542"/>
      <c r="Z82" s="543"/>
      <c r="AA82" s="548"/>
      <c r="AB82" s="548"/>
      <c r="AC82" s="548"/>
      <c r="AD82" s="548"/>
      <c r="AE82" s="548"/>
      <c r="AF82" s="548"/>
      <c r="AG82" s="548"/>
      <c r="AH82" s="548"/>
      <c r="AI82" s="548"/>
      <c r="AJ82" s="548"/>
      <c r="AK82" s="548"/>
      <c r="AL82" s="548"/>
      <c r="AM82" s="548"/>
      <c r="AN82" s="549"/>
    </row>
    <row r="83" spans="1:40" ht="14.25">
      <c r="A83" s="508" t="str">
        <f>Sprachen!L343</f>
        <v>Telefon</v>
      </c>
      <c r="B83" s="509"/>
      <c r="C83" s="510"/>
      <c r="D83" s="510"/>
      <c r="E83" s="510"/>
      <c r="F83" s="510"/>
      <c r="G83" s="510"/>
      <c r="H83" s="511"/>
      <c r="I83" s="512" t="e">
        <f>IF(#REF!&lt;&gt;"",#REF!,"")</f>
        <v>#REF!</v>
      </c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4"/>
      <c r="V83" s="541"/>
      <c r="W83" s="542"/>
      <c r="X83" s="542"/>
      <c r="Y83" s="542"/>
      <c r="Z83" s="543"/>
      <c r="AA83" s="548"/>
      <c r="AB83" s="548"/>
      <c r="AC83" s="548"/>
      <c r="AD83" s="548"/>
      <c r="AE83" s="548"/>
      <c r="AF83" s="548"/>
      <c r="AG83" s="548"/>
      <c r="AH83" s="548"/>
      <c r="AI83" s="548"/>
      <c r="AJ83" s="548"/>
      <c r="AK83" s="548"/>
      <c r="AL83" s="548"/>
      <c r="AM83" s="548"/>
      <c r="AN83" s="549"/>
    </row>
    <row r="84" spans="1:40" ht="14.25">
      <c r="A84" s="508" t="str">
        <f>Sprachen!L119</f>
        <v>E-Mail/Fax-Nr.</v>
      </c>
      <c r="B84" s="509"/>
      <c r="C84" s="510"/>
      <c r="D84" s="510"/>
      <c r="E84" s="510"/>
      <c r="F84" s="510"/>
      <c r="G84" s="510"/>
      <c r="H84" s="511"/>
      <c r="I84" s="512" t="e">
        <f>IF(#REF!&lt;&gt;"",#REF!,"")</f>
        <v>#REF!</v>
      </c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4"/>
      <c r="V84" s="541"/>
      <c r="W84" s="542"/>
      <c r="X84" s="542"/>
      <c r="Y84" s="542"/>
      <c r="Z84" s="543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551"/>
      <c r="AM84" s="551"/>
      <c r="AN84" s="552"/>
    </row>
    <row r="85" spans="1:52" ht="30" customHeight="1" thickBot="1">
      <c r="A85" s="515" t="str">
        <f>Sprachen!L91</f>
        <v>Datum</v>
      </c>
      <c r="B85" s="516"/>
      <c r="C85" s="517"/>
      <c r="D85" s="517"/>
      <c r="E85" s="517"/>
      <c r="F85" s="517"/>
      <c r="G85" s="517"/>
      <c r="H85" s="518"/>
      <c r="I85" s="519" t="str">
        <f>IF('Anlage 4 PPF-Bewertung'!I149&lt;&gt;"",'Anlage 4 PPF-Bewertung'!I149,"")</f>
        <v/>
      </c>
      <c r="J85" s="545"/>
      <c r="K85" s="545"/>
      <c r="L85" s="545"/>
      <c r="M85" s="545"/>
      <c r="N85" s="545"/>
      <c r="O85" s="545"/>
      <c r="P85" s="545"/>
      <c r="Q85" s="545"/>
      <c r="R85" s="545"/>
      <c r="S85" s="545"/>
      <c r="T85" s="545"/>
      <c r="U85" s="1342"/>
      <c r="V85" s="522" t="str">
        <f>Sprachen!L348</f>
        <v>Unterschrift</v>
      </c>
      <c r="W85" s="523"/>
      <c r="X85" s="523"/>
      <c r="Y85" s="523"/>
      <c r="Z85" s="524"/>
      <c r="AA85" s="697"/>
      <c r="AB85" s="697"/>
      <c r="AC85" s="697"/>
      <c r="AD85" s="697"/>
      <c r="AE85" s="697"/>
      <c r="AF85" s="697"/>
      <c r="AG85" s="697"/>
      <c r="AH85" s="697"/>
      <c r="AI85" s="697"/>
      <c r="AJ85" s="697"/>
      <c r="AK85" s="697"/>
      <c r="AL85" s="697"/>
      <c r="AM85" s="697"/>
      <c r="AN85" s="698"/>
      <c r="AZ85" s="71"/>
    </row>
    <row r="86" ht="15" thickTop="1"/>
  </sheetData>
  <mergeCells count="349">
    <mergeCell ref="I83:U83"/>
    <mergeCell ref="A84:H84"/>
    <mergeCell ref="I84:U84"/>
    <mergeCell ref="A85:H85"/>
    <mergeCell ref="I85:U85"/>
    <mergeCell ref="V85:Z85"/>
    <mergeCell ref="K80:O80"/>
    <mergeCell ref="P80:AI80"/>
    <mergeCell ref="AJ80:AN80"/>
    <mergeCell ref="A81:H81"/>
    <mergeCell ref="I81:U81"/>
    <mergeCell ref="V81:Z84"/>
    <mergeCell ref="AA81:AN84"/>
    <mergeCell ref="A82:H82"/>
    <mergeCell ref="I82:U82"/>
    <mergeCell ref="A83:H83"/>
    <mergeCell ref="A76:J80"/>
    <mergeCell ref="K79:O79"/>
    <mergeCell ref="P79:AI79"/>
    <mergeCell ref="AJ79:AN79"/>
    <mergeCell ref="AA85:AN85"/>
    <mergeCell ref="A71:J75"/>
    <mergeCell ref="K71:O71"/>
    <mergeCell ref="P71:AN71"/>
    <mergeCell ref="K72:O72"/>
    <mergeCell ref="P72:AN72"/>
    <mergeCell ref="K73:O73"/>
    <mergeCell ref="P77:AI77"/>
    <mergeCell ref="AJ77:AN77"/>
    <mergeCell ref="K78:O78"/>
    <mergeCell ref="P78:AI78"/>
    <mergeCell ref="AJ78:AN78"/>
    <mergeCell ref="P73:AN73"/>
    <mergeCell ref="K74:O74"/>
    <mergeCell ref="P74:AN74"/>
    <mergeCell ref="K75:O75"/>
    <mergeCell ref="P75:AN75"/>
    <mergeCell ref="K76:O76"/>
    <mergeCell ref="P76:AI76"/>
    <mergeCell ref="AJ76:AN76"/>
    <mergeCell ref="K77:O77"/>
    <mergeCell ref="A65:J65"/>
    <mergeCell ref="K65:AN65"/>
    <mergeCell ref="A66:J70"/>
    <mergeCell ref="K66:O66"/>
    <mergeCell ref="P66:AN66"/>
    <mergeCell ref="K67:O67"/>
    <mergeCell ref="P67:AN67"/>
    <mergeCell ref="K68:O68"/>
    <mergeCell ref="P68:AN68"/>
    <mergeCell ref="K69:O69"/>
    <mergeCell ref="P69:AN69"/>
    <mergeCell ref="K70:O70"/>
    <mergeCell ref="P70:AN70"/>
    <mergeCell ref="A61:AN61"/>
    <mergeCell ref="A62:R62"/>
    <mergeCell ref="S62:T62"/>
    <mergeCell ref="U62:AL62"/>
    <mergeCell ref="AM62:AN62"/>
    <mergeCell ref="A63:R63"/>
    <mergeCell ref="S63:T63"/>
    <mergeCell ref="U63:AL64"/>
    <mergeCell ref="AM63:AN64"/>
    <mergeCell ref="A64:R64"/>
    <mergeCell ref="S64:T64"/>
    <mergeCell ref="A60:AN60"/>
    <mergeCell ref="A54:AN54"/>
    <mergeCell ref="A55:H55"/>
    <mergeCell ref="I55:U55"/>
    <mergeCell ref="V55:Z58"/>
    <mergeCell ref="AA55:AN58"/>
    <mergeCell ref="A56:H56"/>
    <mergeCell ref="I56:U56"/>
    <mergeCell ref="A57:H57"/>
    <mergeCell ref="I57:U57"/>
    <mergeCell ref="A58:H58"/>
    <mergeCell ref="A50:AN50"/>
    <mergeCell ref="A51:AN51"/>
    <mergeCell ref="A52:AN52"/>
    <mergeCell ref="A53:R53"/>
    <mergeCell ref="S53:T53"/>
    <mergeCell ref="U53:AL53"/>
    <mergeCell ref="AM53:AN53"/>
    <mergeCell ref="I58:U58"/>
    <mergeCell ref="A59:H59"/>
    <mergeCell ref="I59:U59"/>
    <mergeCell ref="V59:Z59"/>
    <mergeCell ref="AA59:AN59"/>
    <mergeCell ref="Y48:AA48"/>
    <mergeCell ref="AB48:AJ48"/>
    <mergeCell ref="AK48:AN48"/>
    <mergeCell ref="A49:L49"/>
    <mergeCell ref="M49:N49"/>
    <mergeCell ref="O49:P49"/>
    <mergeCell ref="Q49:R49"/>
    <mergeCell ref="S49:U49"/>
    <mergeCell ref="V49:X49"/>
    <mergeCell ref="Y49:AA49"/>
    <mergeCell ref="A48:L48"/>
    <mergeCell ref="M48:N48"/>
    <mergeCell ref="O48:P48"/>
    <mergeCell ref="Q48:R48"/>
    <mergeCell ref="S48:U48"/>
    <mergeCell ref="V48:X48"/>
    <mergeCell ref="AB49:AJ49"/>
    <mergeCell ref="AK49:AN49"/>
    <mergeCell ref="A46:AN46"/>
    <mergeCell ref="A47:AN47"/>
    <mergeCell ref="B43:F43"/>
    <mergeCell ref="G43:P43"/>
    <mergeCell ref="Q43:AA43"/>
    <mergeCell ref="AF43:AN43"/>
    <mergeCell ref="B44:F44"/>
    <mergeCell ref="G44:P44"/>
    <mergeCell ref="Q44:AA44"/>
    <mergeCell ref="AF44:AN44"/>
    <mergeCell ref="Q41:AA41"/>
    <mergeCell ref="AF41:AN41"/>
    <mergeCell ref="B42:F42"/>
    <mergeCell ref="G42:P42"/>
    <mergeCell ref="Q42:AA42"/>
    <mergeCell ref="AF42:AN42"/>
    <mergeCell ref="A38:AN38"/>
    <mergeCell ref="A39:A45"/>
    <mergeCell ref="B39:F40"/>
    <mergeCell ref="G39:P40"/>
    <mergeCell ref="Q39:AA40"/>
    <mergeCell ref="AB39:AC39"/>
    <mergeCell ref="AD39:AE39"/>
    <mergeCell ref="AF39:AN40"/>
    <mergeCell ref="B41:F41"/>
    <mergeCell ref="G41:P41"/>
    <mergeCell ref="B45:F45"/>
    <mergeCell ref="G45:P45"/>
    <mergeCell ref="Q45:AA45"/>
    <mergeCell ref="AF45:AN45"/>
    <mergeCell ref="A26:A35"/>
    <mergeCell ref="AF36:AN36"/>
    <mergeCell ref="A37:C37"/>
    <mergeCell ref="D37:L37"/>
    <mergeCell ref="M37:N37"/>
    <mergeCell ref="O37:P37"/>
    <mergeCell ref="Q37:R37"/>
    <mergeCell ref="S37:T37"/>
    <mergeCell ref="U37:AA37"/>
    <mergeCell ref="AB37:AE37"/>
    <mergeCell ref="AF37:AN37"/>
    <mergeCell ref="A36:C36"/>
    <mergeCell ref="D36:F36"/>
    <mergeCell ref="G36:L36"/>
    <mergeCell ref="M36:N36"/>
    <mergeCell ref="O36:P36"/>
    <mergeCell ref="Q36:R36"/>
    <mergeCell ref="S36:T36"/>
    <mergeCell ref="U36:AA36"/>
    <mergeCell ref="AB36:AE36"/>
    <mergeCell ref="B35:C35"/>
    <mergeCell ref="D35:L35"/>
    <mergeCell ref="M35:N35"/>
    <mergeCell ref="O35:P35"/>
    <mergeCell ref="Q35:R35"/>
    <mergeCell ref="S35:T35"/>
    <mergeCell ref="U35:AA35"/>
    <mergeCell ref="AB35:AE35"/>
    <mergeCell ref="AF35:AN35"/>
    <mergeCell ref="U33:AA33"/>
    <mergeCell ref="AB33:AE33"/>
    <mergeCell ref="AF33:AN33"/>
    <mergeCell ref="B34:C34"/>
    <mergeCell ref="D34:L34"/>
    <mergeCell ref="M34:N34"/>
    <mergeCell ref="O34:P34"/>
    <mergeCell ref="Q34:R34"/>
    <mergeCell ref="S34:T34"/>
    <mergeCell ref="U34:AA34"/>
    <mergeCell ref="B33:C33"/>
    <mergeCell ref="D33:L33"/>
    <mergeCell ref="M33:N33"/>
    <mergeCell ref="O33:P33"/>
    <mergeCell ref="Q33:R33"/>
    <mergeCell ref="S33:T33"/>
    <mergeCell ref="AB34:AE34"/>
    <mergeCell ref="AF34:AN34"/>
    <mergeCell ref="B32:C32"/>
    <mergeCell ref="D32:L32"/>
    <mergeCell ref="M32:N32"/>
    <mergeCell ref="O32:P32"/>
    <mergeCell ref="Q32:R32"/>
    <mergeCell ref="S32:T32"/>
    <mergeCell ref="U32:AA32"/>
    <mergeCell ref="AB32:AE32"/>
    <mergeCell ref="AF32:AN32"/>
    <mergeCell ref="B31:C31"/>
    <mergeCell ref="D31:L31"/>
    <mergeCell ref="M31:N31"/>
    <mergeCell ref="O31:P31"/>
    <mergeCell ref="Q31:R31"/>
    <mergeCell ref="S31:T31"/>
    <mergeCell ref="U31:AA31"/>
    <mergeCell ref="AB31:AE31"/>
    <mergeCell ref="AF31:AN31"/>
    <mergeCell ref="Q29:R29"/>
    <mergeCell ref="S29:T29"/>
    <mergeCell ref="U29:AA29"/>
    <mergeCell ref="AB29:AE29"/>
    <mergeCell ref="AF29:AN29"/>
    <mergeCell ref="B30:C30"/>
    <mergeCell ref="D30:L30"/>
    <mergeCell ref="M30:N30"/>
    <mergeCell ref="O30:P30"/>
    <mergeCell ref="Q30:R30"/>
    <mergeCell ref="AB30:AE30"/>
    <mergeCell ref="AF30:AN30"/>
    <mergeCell ref="AW27:AW37"/>
    <mergeCell ref="AX27:AX37"/>
    <mergeCell ref="AY27:AY37"/>
    <mergeCell ref="B28:C28"/>
    <mergeCell ref="D28:L28"/>
    <mergeCell ref="M28:N28"/>
    <mergeCell ref="O28:P28"/>
    <mergeCell ref="Q28:R28"/>
    <mergeCell ref="S28:T28"/>
    <mergeCell ref="U28:AA28"/>
    <mergeCell ref="S27:T27"/>
    <mergeCell ref="U27:AA27"/>
    <mergeCell ref="AB27:AE27"/>
    <mergeCell ref="AF27:AN27"/>
    <mergeCell ref="AU27:AU37"/>
    <mergeCell ref="AV27:AV37"/>
    <mergeCell ref="AB28:AE28"/>
    <mergeCell ref="AF28:AN28"/>
    <mergeCell ref="S30:T30"/>
    <mergeCell ref="U30:AA30"/>
    <mergeCell ref="B29:C29"/>
    <mergeCell ref="D29:L29"/>
    <mergeCell ref="M29:N29"/>
    <mergeCell ref="O29:P29"/>
    <mergeCell ref="Q26:R26"/>
    <mergeCell ref="S26:T26"/>
    <mergeCell ref="U26:AA26"/>
    <mergeCell ref="AB26:AE26"/>
    <mergeCell ref="AF26:AN26"/>
    <mergeCell ref="B27:C27"/>
    <mergeCell ref="D27:L27"/>
    <mergeCell ref="M27:N27"/>
    <mergeCell ref="O27:P27"/>
    <mergeCell ref="Q27:R27"/>
    <mergeCell ref="B26:C26"/>
    <mergeCell ref="D26:F26"/>
    <mergeCell ref="G26:L26"/>
    <mergeCell ref="M26:N26"/>
    <mergeCell ref="O26:P26"/>
    <mergeCell ref="A23:A24"/>
    <mergeCell ref="B23:C23"/>
    <mergeCell ref="D23:AN23"/>
    <mergeCell ref="B24:C24"/>
    <mergeCell ref="D24:AN24"/>
    <mergeCell ref="A25:AN25"/>
    <mergeCell ref="AF21:AN21"/>
    <mergeCell ref="B22:C22"/>
    <mergeCell ref="D22:J22"/>
    <mergeCell ref="K22:N22"/>
    <mergeCell ref="O22:R22"/>
    <mergeCell ref="S22:V22"/>
    <mergeCell ref="W22:Z22"/>
    <mergeCell ref="AF22:AN22"/>
    <mergeCell ref="B21:C21"/>
    <mergeCell ref="D21:J21"/>
    <mergeCell ref="K21:N21"/>
    <mergeCell ref="O21:R21"/>
    <mergeCell ref="S21:V21"/>
    <mergeCell ref="W21:Z21"/>
    <mergeCell ref="AF18:AN19"/>
    <mergeCell ref="B20:C20"/>
    <mergeCell ref="D20:J20"/>
    <mergeCell ref="K20:N20"/>
    <mergeCell ref="O20:R20"/>
    <mergeCell ref="S20:V20"/>
    <mergeCell ref="W20:Z20"/>
    <mergeCell ref="AF20:AN20"/>
    <mergeCell ref="A17:AN17"/>
    <mergeCell ref="A18:A22"/>
    <mergeCell ref="B18:C19"/>
    <mergeCell ref="D18:J19"/>
    <mergeCell ref="K18:N19"/>
    <mergeCell ref="O18:R19"/>
    <mergeCell ref="S18:V19"/>
    <mergeCell ref="W18:Z19"/>
    <mergeCell ref="AA18:AB18"/>
    <mergeCell ref="AC18:AE18"/>
    <mergeCell ref="A12:N12"/>
    <mergeCell ref="A13:AN13"/>
    <mergeCell ref="A14:AN14"/>
    <mergeCell ref="A15:U15"/>
    <mergeCell ref="V15:AN15"/>
    <mergeCell ref="A16:U16"/>
    <mergeCell ref="V16:AN16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1:M2"/>
    <mergeCell ref="N1:T1"/>
    <mergeCell ref="U1:AN1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5"/>
    <mergeCell ref="V4:AA5"/>
    <mergeCell ref="AB4:AH5"/>
    <mergeCell ref="A5:G5"/>
    <mergeCell ref="H5:N5"/>
    <mergeCell ref="AI4:AN5"/>
  </mergeCells>
  <conditionalFormatting sqref="M29:N29">
    <cfRule type="expression" priority="111" dxfId="13">
      <formula>M29&lt;&gt;""</formula>
    </cfRule>
    <cfRule type="expression" priority="112" dxfId="1">
      <formula>M29=""</formula>
    </cfRule>
  </conditionalFormatting>
  <conditionalFormatting sqref="M30:N30">
    <cfRule type="expression" priority="109" dxfId="13">
      <formula>M30&lt;&gt;""</formula>
    </cfRule>
    <cfRule type="expression" priority="110" dxfId="1">
      <formula>M30=""</formula>
    </cfRule>
  </conditionalFormatting>
  <conditionalFormatting sqref="M31:N31">
    <cfRule type="expression" priority="107" dxfId="13">
      <formula>M31&lt;&gt;""</formula>
    </cfRule>
    <cfRule type="expression" priority="108" dxfId="1">
      <formula>M31=""</formula>
    </cfRule>
  </conditionalFormatting>
  <conditionalFormatting sqref="M33:N33">
    <cfRule type="expression" priority="105" dxfId="13">
      <formula>M33&lt;&gt;""</formula>
    </cfRule>
    <cfRule type="expression" priority="106" dxfId="1">
      <formula>M33=""</formula>
    </cfRule>
  </conditionalFormatting>
  <conditionalFormatting sqref="M34:N35 M37:N37">
    <cfRule type="expression" priority="103" dxfId="13" stopIfTrue="1">
      <formula>M34&lt;&gt;""</formula>
    </cfRule>
    <cfRule type="expression" priority="104" dxfId="1" stopIfTrue="1">
      <formula>M34=""</formula>
    </cfRule>
  </conditionalFormatting>
  <conditionalFormatting sqref="O49:P49">
    <cfRule type="expression" priority="98" dxfId="620">
      <formula>$O49=""</formula>
    </cfRule>
    <cfRule type="cellIs" priority="100" dxfId="614" operator="equal">
      <formula>"X"</formula>
    </cfRule>
  </conditionalFormatting>
  <conditionalFormatting sqref="AB49:AN49">
    <cfRule type="expression" priority="96" dxfId="13">
      <formula>AB49&lt;&gt;""</formula>
    </cfRule>
    <cfRule type="expression" priority="99" dxfId="533">
      <formula>$O49="X"</formula>
    </cfRule>
  </conditionalFormatting>
  <conditionalFormatting sqref="S49:AA49">
    <cfRule type="expression" priority="93" dxfId="13">
      <formula>S49&lt;&gt;""</formula>
    </cfRule>
    <cfRule type="expression" priority="94" dxfId="163">
      <formula>$AO49&gt;0</formula>
    </cfRule>
  </conditionalFormatting>
  <conditionalFormatting sqref="AM53:AN53">
    <cfRule type="expression" priority="92" dxfId="0">
      <formula>$AM$53="X"</formula>
    </cfRule>
  </conditionalFormatting>
  <conditionalFormatting sqref="Q49:R49">
    <cfRule type="expression" priority="90" dxfId="620">
      <formula>$Q49=""</formula>
    </cfRule>
    <cfRule type="cellIs" priority="91" dxfId="13" operator="equal">
      <formula>"X"</formula>
    </cfRule>
  </conditionalFormatting>
  <conditionalFormatting sqref="S53:T53">
    <cfRule type="expression" priority="88" dxfId="614">
      <formula>$S$53="X"</formula>
    </cfRule>
  </conditionalFormatting>
  <conditionalFormatting sqref="I55:I59">
    <cfRule type="expression" priority="86" dxfId="13">
      <formula>$I55&lt;&gt;""</formula>
    </cfRule>
    <cfRule type="expression" priority="87" dxfId="1">
      <formula>$I55=""</formula>
    </cfRule>
  </conditionalFormatting>
  <conditionalFormatting sqref="AM62:AN62">
    <cfRule type="expression" priority="85" dxfId="0">
      <formula>$AM62="X"</formula>
    </cfRule>
  </conditionalFormatting>
  <conditionalFormatting sqref="S62:T62">
    <cfRule type="expression" priority="84" dxfId="614">
      <formula>$S62="X"</formula>
    </cfRule>
  </conditionalFormatting>
  <conditionalFormatting sqref="I81:I85">
    <cfRule type="expression" priority="80" dxfId="611">
      <formula>$I81&lt;&gt;""</formula>
    </cfRule>
    <cfRule type="expression" priority="81" dxfId="1">
      <formula>$I81=""</formula>
    </cfRule>
  </conditionalFormatting>
  <conditionalFormatting sqref="AA81:AA85">
    <cfRule type="expression" priority="82" dxfId="611">
      <formula>$AA81&lt;&gt;""</formula>
    </cfRule>
    <cfRule type="expression" priority="83" dxfId="1">
      <formula>$AA81=""</formula>
    </cfRule>
  </conditionalFormatting>
  <conditionalFormatting sqref="AA55:AA59">
    <cfRule type="expression" priority="101" dxfId="13">
      <formula>$AA55&lt;&gt;""</formula>
    </cfRule>
    <cfRule type="expression" priority="102" dxfId="1">
      <formula>$AA55=""</formula>
    </cfRule>
  </conditionalFormatting>
  <conditionalFormatting sqref="A51:AN51">
    <cfRule type="expression" priority="79" dxfId="13">
      <formula>$A$51&lt;&gt;""</formula>
    </cfRule>
  </conditionalFormatting>
  <conditionalFormatting sqref="U2:AN2">
    <cfRule type="expression" priority="77" dxfId="13">
      <formula>$U$2&lt;&gt;""</formula>
    </cfRule>
    <cfRule type="expression" priority="78" dxfId="1">
      <formula>$U$2=""</formula>
    </cfRule>
  </conditionalFormatting>
  <conditionalFormatting sqref="S63:T64">
    <cfRule type="expression" priority="73" dxfId="600">
      <formula>$AO$63&gt;1</formula>
    </cfRule>
    <cfRule type="expression" priority="74" dxfId="13">
      <formula>$S63="X"</formula>
    </cfRule>
    <cfRule type="expression" priority="75" dxfId="163">
      <formula>$AO$63=1</formula>
    </cfRule>
    <cfRule type="expression" priority="76" dxfId="1">
      <formula>$S63=""</formula>
    </cfRule>
  </conditionalFormatting>
  <conditionalFormatting sqref="AM63">
    <cfRule type="expression" priority="69" dxfId="600">
      <formula>$AO$63&gt;1</formula>
    </cfRule>
    <cfRule type="expression" priority="70" dxfId="13">
      <formula>$AM$63="X"</formula>
    </cfRule>
    <cfRule type="expression" priority="71" dxfId="163">
      <formula>$AO$63=1</formula>
    </cfRule>
    <cfRule type="expression" priority="72" dxfId="1">
      <formula>$AM$63=""</formula>
    </cfRule>
  </conditionalFormatting>
  <conditionalFormatting sqref="AY27 AY38:AY45">
    <cfRule type="cellIs" priority="67" dxfId="596" operator="equal">
      <formula>2</formula>
    </cfRule>
    <cfRule type="cellIs" priority="68" dxfId="595" operator="equal">
      <formula>1</formula>
    </cfRule>
  </conditionalFormatting>
  <conditionalFormatting sqref="S49:AA49">
    <cfRule type="expression" priority="66" dxfId="0">
      <formula>$AO$49&gt;1</formula>
    </cfRule>
  </conditionalFormatting>
  <conditionalFormatting sqref="AI9:AN11 AI8 AI7:AN7 AI4 AI6">
    <cfRule type="expression" priority="64" dxfId="13">
      <formula>$AI4&lt;&gt;""</formula>
    </cfRule>
    <cfRule type="expression" priority="65" dxfId="1">
      <formula>$AI4=""</formula>
    </cfRule>
  </conditionalFormatting>
  <conditionalFormatting sqref="V6:AA11 V4">
    <cfRule type="expression" priority="62" dxfId="13">
      <formula>$V4&lt;&gt;""</formula>
    </cfRule>
    <cfRule type="expression" priority="63" dxfId="1">
      <formula>$V4=""</formula>
    </cfRule>
  </conditionalFormatting>
  <conditionalFormatting sqref="H4:H11">
    <cfRule type="expression" priority="60" dxfId="13">
      <formula>$H4&lt;&gt;""</formula>
    </cfRule>
    <cfRule type="expression" priority="61" dxfId="1">
      <formula>$H4=""</formula>
    </cfRule>
  </conditionalFormatting>
  <conditionalFormatting sqref="U1:AN1">
    <cfRule type="expression" priority="54" dxfId="13">
      <formula>$U$1&lt;&gt;""</formula>
    </cfRule>
    <cfRule type="expression" priority="55" dxfId="1">
      <formula>$U$1=""</formula>
    </cfRule>
  </conditionalFormatting>
  <conditionalFormatting sqref="B20:C24">
    <cfRule type="expression" priority="52" dxfId="13">
      <formula>$B20="X"</formula>
    </cfRule>
    <cfRule type="expression" priority="53" dxfId="1">
      <formula>$B20=""</formula>
    </cfRule>
  </conditionalFormatting>
  <conditionalFormatting sqref="AA20:AB20">
    <cfRule type="expression" priority="51" dxfId="0">
      <formula>AND($AA20&lt;&gt;"",$AB20&lt;&gt;"")</formula>
    </cfRule>
  </conditionalFormatting>
  <conditionalFormatting sqref="AA21:AB21">
    <cfRule type="expression" priority="50" dxfId="0">
      <formula>AND($AA21&lt;&gt;"",$AB21&lt;&gt;"")</formula>
    </cfRule>
  </conditionalFormatting>
  <conditionalFormatting sqref="AC20:AE20">
    <cfRule type="expression" priority="47" dxfId="581">
      <formula>AND(COUNTIF($AC20:$AE20,"X")=1,AC$20&lt;&gt;"X")</formula>
    </cfRule>
    <cfRule type="expression" priority="49" dxfId="0">
      <formula>COUNTIF($AC20:$AE20,"X")&gt;1</formula>
    </cfRule>
  </conditionalFormatting>
  <conditionalFormatting sqref="AC21:AE21">
    <cfRule type="expression" priority="46" dxfId="163">
      <formula>AND(COUNTIF($AC21:$AE21,"X")=1,AC$21&lt;&gt;"X")</formula>
    </cfRule>
    <cfRule type="expression" priority="48" dxfId="0">
      <formula>COUNTIF($AC21:$AE21,"X")&gt;1</formula>
    </cfRule>
  </conditionalFormatting>
  <conditionalFormatting sqref="B23:C24">
    <cfRule type="expression" priority="45" dxfId="0">
      <formula>AND($B$23="X",$B$24="X")</formula>
    </cfRule>
  </conditionalFormatting>
  <conditionalFormatting sqref="B23:C23">
    <cfRule type="expression" priority="44" dxfId="163">
      <formula>$B$24="X"</formula>
    </cfRule>
  </conditionalFormatting>
  <conditionalFormatting sqref="B24:C24">
    <cfRule type="expression" priority="43" dxfId="163">
      <formula>$B$23="X"</formula>
    </cfRule>
  </conditionalFormatting>
  <conditionalFormatting sqref="M33:N33">
    <cfRule type="expression" priority="40" dxfId="13">
      <formula>M33&lt;&gt;""</formula>
    </cfRule>
    <cfRule type="expression" priority="41" dxfId="1">
      <formula>M33=""</formula>
    </cfRule>
  </conditionalFormatting>
  <conditionalFormatting sqref="U37:AN37 U27:AN35">
    <cfRule type="expression" priority="37" dxfId="13">
      <formula>U27&lt;&gt;""</formula>
    </cfRule>
  </conditionalFormatting>
  <conditionalFormatting sqref="O37:P37 O27:P35">
    <cfRule type="expression" priority="36" dxfId="8">
      <formula>$O27="X"</formula>
    </cfRule>
  </conditionalFormatting>
  <conditionalFormatting sqref="Q37:R37 Q27:R35">
    <cfRule type="expression" priority="35" dxfId="548">
      <formula>$Q27="X"</formula>
    </cfRule>
  </conditionalFormatting>
  <conditionalFormatting sqref="S37:T37 S27:T35">
    <cfRule type="expression" priority="34" dxfId="569">
      <formula>$S27="X"</formula>
    </cfRule>
  </conditionalFormatting>
  <conditionalFormatting sqref="O27:T27">
    <cfRule type="expression" priority="33" dxfId="0">
      <formula>COUNTIF($O$27:$T$27,"X")&gt;1</formula>
    </cfRule>
  </conditionalFormatting>
  <conditionalFormatting sqref="O32:T32">
    <cfRule type="expression" priority="32" dxfId="0">
      <formula>COUNTIF($O$32:$T$32,"X")&gt;1</formula>
    </cfRule>
  </conditionalFormatting>
  <conditionalFormatting sqref="O28:T28">
    <cfRule type="expression" priority="31" dxfId="0">
      <formula>COUNTIF($O$28:$T$28,"X")&gt;1</formula>
    </cfRule>
  </conditionalFormatting>
  <conditionalFormatting sqref="O29:T29">
    <cfRule type="expression" priority="30" dxfId="0">
      <formula>COUNTIF($O$29:$T$29,"X")&gt;1</formula>
    </cfRule>
  </conditionalFormatting>
  <conditionalFormatting sqref="O30:T30">
    <cfRule type="expression" priority="29" dxfId="0">
      <formula>COUNTIF($O$30:$T$30,"X")&gt;1</formula>
    </cfRule>
  </conditionalFormatting>
  <conditionalFormatting sqref="O31:T31">
    <cfRule type="expression" priority="28" dxfId="0">
      <formula>COUNTIF($O$31:$T$31,"X")&gt;1</formula>
    </cfRule>
  </conditionalFormatting>
  <conditionalFormatting sqref="O33:T33">
    <cfRule type="expression" priority="27" dxfId="0">
      <formula>COUNTIF($O$33:$T$33,"X")&gt;1</formula>
    </cfRule>
  </conditionalFormatting>
  <conditionalFormatting sqref="O34:T34">
    <cfRule type="expression" priority="26" dxfId="0">
      <formula>COUNTIF($O$34:$T$34,"X")&gt;1</formula>
    </cfRule>
  </conditionalFormatting>
  <conditionalFormatting sqref="O35:T35">
    <cfRule type="expression" priority="25" dxfId="0">
      <formula>COUNTIF($O$35:$T$35,"X")&gt;1</formula>
    </cfRule>
  </conditionalFormatting>
  <conditionalFormatting sqref="O37:T37">
    <cfRule type="expression" priority="24" dxfId="0">
      <formula>COUNTIF($O$37:$T$37,"X")&gt;1</formula>
    </cfRule>
  </conditionalFormatting>
  <conditionalFormatting sqref="G41:AN45">
    <cfRule type="expression" priority="23" dxfId="1">
      <formula>$B41&lt;&gt;""</formula>
    </cfRule>
  </conditionalFormatting>
  <conditionalFormatting sqref="B41:AA45">
    <cfRule type="expression" priority="22" dxfId="13">
      <formula>B41&lt;&gt;""</formula>
    </cfRule>
  </conditionalFormatting>
  <conditionalFormatting sqref="AF41:AN45">
    <cfRule type="expression" priority="21" dxfId="13">
      <formula>AF41&lt;&gt;""</formula>
    </cfRule>
  </conditionalFormatting>
  <conditionalFormatting sqref="AB41:AB45">
    <cfRule type="expression" priority="16" dxfId="163">
      <formula>$AC41="X"</formula>
    </cfRule>
    <cfRule type="expression" priority="20" dxfId="8">
      <formula>$AB41="X"</formula>
    </cfRule>
  </conditionalFormatting>
  <conditionalFormatting sqref="AD41:AD45">
    <cfRule type="expression" priority="14" dxfId="163">
      <formula>$AE41="X"</formula>
    </cfRule>
    <cfRule type="expression" priority="19" dxfId="8">
      <formula>$AD41="X"</formula>
    </cfRule>
  </conditionalFormatting>
  <conditionalFormatting sqref="AC41:AC45">
    <cfRule type="expression" priority="15" dxfId="163">
      <formula>$AB41="X"</formula>
    </cfRule>
    <cfRule type="expression" priority="18" dxfId="548">
      <formula>$AC41="X"</formula>
    </cfRule>
  </conditionalFormatting>
  <conditionalFormatting sqref="AE41:AE45">
    <cfRule type="expression" priority="13" dxfId="163">
      <formula>$AD41="X"</formula>
    </cfRule>
    <cfRule type="expression" priority="17" dxfId="548">
      <formula>$AE41="X"</formula>
    </cfRule>
  </conditionalFormatting>
  <conditionalFormatting sqref="AB41:AC41">
    <cfRule type="expression" priority="12" dxfId="0">
      <formula>COUNTIF($AB$41:$AC$41,"X")&gt;1</formula>
    </cfRule>
  </conditionalFormatting>
  <conditionalFormatting sqref="AD41:AE41">
    <cfRule type="expression" priority="11" dxfId="0">
      <formula>COUNTIF($AD$41:$AE$41,"X")&gt;1</formula>
    </cfRule>
  </conditionalFormatting>
  <conditionalFormatting sqref="AB42:AC42">
    <cfRule type="expression" priority="10" dxfId="0">
      <formula>COUNTIF($AB$42:$AC$42,"X")&gt;1</formula>
    </cfRule>
  </conditionalFormatting>
  <conditionalFormatting sqref="AD42:AE42">
    <cfRule type="expression" priority="9" dxfId="0">
      <formula>COUNTIF($AD$42:$AE$42,"X")&gt;1</formula>
    </cfRule>
  </conditionalFormatting>
  <conditionalFormatting sqref="AB43:AC43">
    <cfRule type="expression" priority="8" dxfId="0">
      <formula>COUNTIF($AB$43:$AC$43,"X")&gt;1</formula>
    </cfRule>
  </conditionalFormatting>
  <conditionalFormatting sqref="AD43:AE43">
    <cfRule type="expression" priority="7" dxfId="0">
      <formula>COUNTIF($AD$43:$AE$43,"X")&gt;1</formula>
    </cfRule>
  </conditionalFormatting>
  <conditionalFormatting sqref="AB44:AC44">
    <cfRule type="expression" priority="6" dxfId="0">
      <formula>COUNTIF($AB$44:$AC$44,"X")&gt;1</formula>
    </cfRule>
  </conditionalFormatting>
  <conditionalFormatting sqref="AD44:AE44">
    <cfRule type="expression" priority="5" dxfId="0">
      <formula>COUNTIF($AD$44:$AE$44,"X")&gt;1</formula>
    </cfRule>
  </conditionalFormatting>
  <conditionalFormatting sqref="AB45:AC45">
    <cfRule type="expression" priority="4" dxfId="0">
      <formula>COUNTIF($AB$45:$AC$45,"X")&gt;1</formula>
    </cfRule>
  </conditionalFormatting>
  <conditionalFormatting sqref="AD45:AE45">
    <cfRule type="expression" priority="3" dxfId="0">
      <formula>COUNTIF($AD$45:$AE$45,"X")&gt;1</formula>
    </cfRule>
  </conditionalFormatting>
  <conditionalFormatting sqref="A16:AN16">
    <cfRule type="expression" priority="2" dxfId="13">
      <formula>A16&lt;&gt;""</formula>
    </cfRule>
  </conditionalFormatting>
  <conditionalFormatting sqref="A14:AN14">
    <cfRule type="expression" priority="1" dxfId="13">
      <formula>$A$14&lt;&gt;""</formula>
    </cfRule>
  </conditionalFormatting>
  <conditionalFormatting sqref="AB49:AN49">
    <cfRule type="expression" priority="97" dxfId="1">
      <formula>AND($M49=Sprachen!$L$4,$O49&lt;&gt;"X")</formula>
    </cfRule>
  </conditionalFormatting>
  <conditionalFormatting sqref="M32:N32">
    <cfRule type="expression" priority="113" dxfId="530">
      <formula>$M$32=Sprachen!$L$4</formula>
    </cfRule>
  </conditionalFormatting>
  <conditionalFormatting sqref="S49:AA49">
    <cfRule type="expression" priority="89" dxfId="533">
      <formula>AND($M49=Sprachen!$L$4,$O49="X")</formula>
    </cfRule>
    <cfRule type="expression" priority="95" dxfId="1">
      <formula>AND($M49=Sprachen!$L$4,$O49&lt;&gt;"X")</formula>
    </cfRule>
  </conditionalFormatting>
  <conditionalFormatting sqref="M31:N31">
    <cfRule type="expression" priority="42" dxfId="530">
      <formula>$M$32=Sprachen!$L$4</formula>
    </cfRule>
  </conditionalFormatting>
  <conditionalFormatting sqref="O37:AN37 O27:AN35">
    <cfRule type="expression" priority="38" dxfId="530">
      <formula>OR($M27="",$M27=Sprachen!$L$5)</formula>
    </cfRule>
    <cfRule type="expression" priority="39" dxfId="1">
      <formula>$M27=Sprachen!$L$4</formula>
    </cfRule>
  </conditionalFormatting>
  <dataValidations count="3">
    <dataValidation allowBlank="1" showInputMessage="1" showErrorMessage="1" sqref="A14:A16 V15:V16"/>
    <dataValidation type="list" allowBlank="1" showInputMessage="1" showErrorMessage="1" sqref="N33:N35 N37 M29:N32 M33:M37">
      <formula1>Sprachen!$L$3:$L$5</formula1>
    </dataValidation>
    <dataValidation type="list" allowBlank="1" showInputMessage="1" showErrorMessage="1" sqref="A12:N12">
      <formula1>Sprachen!$L$73:$L$74</formula1>
    </dataValidation>
  </dataValidation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3"/>
  <headerFooter>
    <oddFooter>&amp;C&amp;P/&amp;N</oddFooter>
  </headerFooter>
  <rowBreaks count="2" manualBreakCount="2">
    <brk id="45" max="16383" man="1"/>
    <brk id="59" max="1638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>
            <xm:f>AND($M49=Sprachen!$L$4,$O49&lt;&gt;"X")</xm:f>
            <x14:dxf>
              <fill>
                <patternFill>
                  <bgColor theme="7" tint="0.7999799847602844"/>
                </patternFill>
              </fill>
            </x14:dxf>
          </x14:cfRule>
          <xm:sqref>AB49:AN49</xm:sqref>
        </x14:conditionalFormatting>
        <x14:conditionalFormatting xmlns:xm="http://schemas.microsoft.com/office/excel/2006/main">
          <x14:cfRule type="expression" priority="113">
            <xm:f>$M$32=Sprachen!$L$4</xm:f>
            <x14:dxf>
              <fill>
                <patternFill>
                  <bgColor theme="0" tint="-0.149959996342659"/>
                </patternFill>
              </fill>
            </x14:dxf>
          </x14:cfRule>
          <xm:sqref>M32:N32</xm:sqref>
        </x14:conditionalFormatting>
        <x14:conditionalFormatting xmlns:xm="http://schemas.microsoft.com/office/excel/2006/main">
          <x14:cfRule type="expression" priority="89">
            <xm:f>AND($M49=Sprachen!$L$4,$O49="X")</xm:f>
            <x14:dxf>
              <fill>
                <patternFill>
                  <bgColor theme="0" tint="-0.24993999302387238"/>
                </patternFill>
              </fill>
            </x14:dxf>
          </x14:cfRule>
          <x14:cfRule type="expression" priority="95">
            <xm:f>AND($M49=Sprachen!$L$4,$O49&lt;&gt;"X")</xm:f>
            <x14:dxf>
              <fill>
                <patternFill>
                  <bgColor theme="7" tint="0.7999799847602844"/>
                </patternFill>
              </fill>
            </x14:dxf>
          </x14:cfRule>
          <xm:sqref>S49:AA49</xm:sqref>
        </x14:conditionalFormatting>
        <x14:conditionalFormatting xmlns:xm="http://schemas.microsoft.com/office/excel/2006/main">
          <x14:cfRule type="expression" priority="42">
            <xm:f>$M$32=Sprachen!$L$4</xm:f>
            <x14:dxf>
              <fill>
                <patternFill>
                  <bgColor theme="0" tint="-0.149959996342659"/>
                </patternFill>
              </fill>
            </x14:dxf>
          </x14:cfRule>
          <xm:sqref>M31:N31</xm:sqref>
        </x14:conditionalFormatting>
        <x14:conditionalFormatting xmlns:xm="http://schemas.microsoft.com/office/excel/2006/main">
          <x14:cfRule type="expression" priority="38">
            <xm:f>OR($M27="",$M27=Sprachen!$L$5)</xm:f>
            <x14:dxf>
              <fill>
                <patternFill>
                  <bgColor theme="0" tint="-0.149959996342659"/>
                </patternFill>
              </fill>
            </x14:dxf>
          </x14:cfRule>
          <x14:cfRule type="expression" priority="39">
            <xm:f>$M27=Sprachen!$L$4</xm:f>
            <x14:dxf>
              <fill>
                <patternFill>
                  <bgColor theme="7" tint="0.7999799847602844"/>
                </patternFill>
              </fill>
            </x14:dxf>
          </x14:cfRule>
          <xm:sqref>O37:AN37 O27:AN35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A55"/>
  <sheetViews>
    <sheetView workbookViewId="0" topLeftCell="A1">
      <selection activeCell="A1" sqref="A1:M2"/>
    </sheetView>
  </sheetViews>
  <sheetFormatPr defaultColWidth="11.00390625" defaultRowHeight="14.25"/>
  <cols>
    <col min="1" max="19" width="2.00390625" style="0" customWidth="1"/>
    <col min="20" max="20" width="2.25390625" style="0" customWidth="1"/>
    <col min="21" max="40" width="2.00390625" style="0" customWidth="1"/>
    <col min="41" max="44" width="11.00390625" style="0" hidden="1" customWidth="1"/>
    <col min="45" max="45" width="29.50390625" style="0" hidden="1" customWidth="1"/>
    <col min="46" max="51" width="11.00390625" style="0" hidden="1" customWidth="1"/>
  </cols>
  <sheetData>
    <row r="1" spans="1:53" ht="21" customHeight="1">
      <c r="A1" s="321" t="str">
        <f>Sprachen!L392</f>
        <v>6.1 Deckblatt PPF Software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1084" t="str">
        <f>Sprachen!L378</f>
        <v>Bericht</v>
      </c>
      <c r="O1" s="1084"/>
      <c r="P1" s="1084"/>
      <c r="Q1" s="1084"/>
      <c r="R1" s="1084"/>
      <c r="S1" s="1084"/>
      <c r="T1" s="1084"/>
      <c r="U1" s="323" t="str">
        <f>IF(H4&lt;&gt;"",H4&amp;" / "&amp;H5,"")</f>
        <v/>
      </c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P1" s="21" t="s">
        <v>621</v>
      </c>
      <c r="AQ1" s="21"/>
      <c r="AR1" s="21">
        <v>1</v>
      </c>
      <c r="AS1" s="21" t="s">
        <v>880</v>
      </c>
      <c r="AT1" s="21" t="e">
        <f>IF(#REF!=Sprachen!L4,"X","N")</f>
        <v>#REF!</v>
      </c>
      <c r="BA1" s="47" t="s">
        <v>942</v>
      </c>
    </row>
    <row r="2" spans="1:46" ht="21" customHeight="1" thickBot="1">
      <c r="A2" s="776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1085" t="str">
        <f>Sprachen!L255</f>
        <v>Organisation</v>
      </c>
      <c r="O2" s="1085"/>
      <c r="P2" s="1085"/>
      <c r="Q2" s="1085"/>
      <c r="R2" s="1085"/>
      <c r="S2" s="1085"/>
      <c r="T2" s="1085"/>
      <c r="U2" s="236" t="str">
        <f>IF(Deckblatt!U2&lt;&gt;"",Deckblatt!U2,"")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P2" s="21"/>
      <c r="AQ2" s="21"/>
      <c r="AR2" s="21"/>
      <c r="AS2" s="21" t="s">
        <v>881</v>
      </c>
      <c r="AT2" s="21" t="e">
        <f>IF(#REF!=Sprachen!L4,"X","N")</f>
        <v>#REF!</v>
      </c>
    </row>
    <row r="3" spans="1:46" s="14" customFormat="1" ht="15.75" thickBot="1" thickTop="1">
      <c r="A3" s="774" t="str">
        <f>Sprachen!L46</f>
        <v>Angaben zur Organisation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 t="str">
        <f>Sprachen!L433</f>
        <v>Angaben zur Software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 t="str">
        <f>Sprachen!L45</f>
        <v>Angaben zum Kunden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P3">
        <f>Deckblatt!AP2</f>
        <v>0</v>
      </c>
      <c r="AQ3"/>
      <c r="AR3"/>
      <c r="AS3"/>
      <c r="AT3"/>
    </row>
    <row r="4" spans="1:40" ht="15" customHeight="1" thickTop="1">
      <c r="A4" s="573" t="str">
        <f>Sprachen!L75</f>
        <v>Berichtsnummer</v>
      </c>
      <c r="B4" s="574"/>
      <c r="C4" s="574"/>
      <c r="D4" s="574"/>
      <c r="E4" s="574"/>
      <c r="F4" s="574"/>
      <c r="G4" s="575"/>
      <c r="H4" s="616" t="str">
        <f>IF(Deckblatt!H16&lt;&gt;"",Deckblatt!H16,"")</f>
        <v/>
      </c>
      <c r="I4" s="617"/>
      <c r="J4" s="617"/>
      <c r="K4" s="617"/>
      <c r="L4" s="617"/>
      <c r="M4" s="617"/>
      <c r="N4" s="618"/>
      <c r="O4" s="1357" t="str">
        <f>Sprachen!L437</f>
        <v>Stücklistenreferenz (Kunde)</v>
      </c>
      <c r="P4" s="1358"/>
      <c r="Q4" s="1358"/>
      <c r="R4" s="1358"/>
      <c r="S4" s="1358"/>
      <c r="T4" s="1358"/>
      <c r="U4" s="1359"/>
      <c r="V4" s="1363" t="str">
        <f>IF('Anlage 5 Deckblatt Software 1'!V4&lt;&gt;"",'Anlage 5 Deckblatt Software 1'!V4,"")</f>
        <v/>
      </c>
      <c r="W4" s="1364"/>
      <c r="X4" s="1364"/>
      <c r="Y4" s="1364"/>
      <c r="Z4" s="1364"/>
      <c r="AA4" s="1365"/>
      <c r="AB4" s="585" t="str">
        <f>Sprachen!L187</f>
        <v>Kunde</v>
      </c>
      <c r="AC4" s="586"/>
      <c r="AD4" s="586"/>
      <c r="AE4" s="586"/>
      <c r="AF4" s="586"/>
      <c r="AG4" s="586"/>
      <c r="AH4" s="587"/>
      <c r="AI4" s="591" t="str">
        <f>IF(Deckblatt!A10&lt;&gt;"",Deckblatt!A10,"")</f>
        <v/>
      </c>
      <c r="AJ4" s="592"/>
      <c r="AK4" s="592"/>
      <c r="AL4" s="592"/>
      <c r="AM4" s="592"/>
      <c r="AN4" s="593"/>
    </row>
    <row r="5" spans="1:40" ht="14.25">
      <c r="A5" s="360" t="str">
        <f>Sprachen!L77</f>
        <v>Berichtsversion</v>
      </c>
      <c r="B5" s="361"/>
      <c r="C5" s="361"/>
      <c r="D5" s="361"/>
      <c r="E5" s="361"/>
      <c r="F5" s="361"/>
      <c r="G5" s="362"/>
      <c r="H5" s="363" t="str">
        <f>IF(Deckblatt!H17&lt;&gt;"",Deckblatt!H17,"")</f>
        <v/>
      </c>
      <c r="I5" s="364"/>
      <c r="J5" s="364"/>
      <c r="K5" s="364"/>
      <c r="L5" s="364"/>
      <c r="M5" s="364"/>
      <c r="N5" s="368"/>
      <c r="O5" s="1360"/>
      <c r="P5" s="1361"/>
      <c r="Q5" s="1361"/>
      <c r="R5" s="1361"/>
      <c r="S5" s="1361"/>
      <c r="T5" s="1361"/>
      <c r="U5" s="1362"/>
      <c r="V5" s="1366"/>
      <c r="W5" s="1367"/>
      <c r="X5" s="1367"/>
      <c r="Y5" s="1367"/>
      <c r="Z5" s="1367"/>
      <c r="AA5" s="1368"/>
      <c r="AB5" s="588"/>
      <c r="AC5" s="382"/>
      <c r="AD5" s="382"/>
      <c r="AE5" s="382"/>
      <c r="AF5" s="382"/>
      <c r="AG5" s="382"/>
      <c r="AH5" s="383"/>
      <c r="AI5" s="390"/>
      <c r="AJ5" s="391"/>
      <c r="AK5" s="391"/>
      <c r="AL5" s="391"/>
      <c r="AM5" s="391"/>
      <c r="AN5" s="392"/>
    </row>
    <row r="6" spans="1:40" ht="14.25" customHeight="1">
      <c r="A6" s="360" t="str">
        <f>Sprachen!L199</f>
        <v>Lieferstandort</v>
      </c>
      <c r="B6" s="361"/>
      <c r="C6" s="361"/>
      <c r="D6" s="361"/>
      <c r="E6" s="361"/>
      <c r="F6" s="361"/>
      <c r="G6" s="362"/>
      <c r="H6" s="363" t="str">
        <f>IF(Deckblatt!H18&lt;&gt;"",Deckblatt!H18,"")</f>
        <v/>
      </c>
      <c r="I6" s="364"/>
      <c r="J6" s="364"/>
      <c r="K6" s="364"/>
      <c r="L6" s="364"/>
      <c r="M6" s="364"/>
      <c r="N6" s="368"/>
      <c r="O6" s="360"/>
      <c r="P6" s="361"/>
      <c r="Q6" s="361"/>
      <c r="R6" s="361"/>
      <c r="S6" s="361"/>
      <c r="T6" s="361"/>
      <c r="U6" s="362"/>
      <c r="V6" s="357"/>
      <c r="W6" s="358"/>
      <c r="X6" s="358"/>
      <c r="Y6" s="358"/>
      <c r="Z6" s="358"/>
      <c r="AA6" s="590"/>
      <c r="AB6" s="609" t="str">
        <f>Sprachen!L87</f>
        <v>Bestellnr. PPF-Muster</v>
      </c>
      <c r="AC6" s="366"/>
      <c r="AD6" s="366"/>
      <c r="AE6" s="366"/>
      <c r="AF6" s="366"/>
      <c r="AG6" s="366"/>
      <c r="AH6" s="367"/>
      <c r="AI6" s="363" t="str">
        <f>IF(Deckblatt!AI18&lt;&gt;"",Deckblatt!AI18,"")</f>
        <v/>
      </c>
      <c r="AJ6" s="364"/>
      <c r="AK6" s="364"/>
      <c r="AL6" s="364"/>
      <c r="AM6" s="364"/>
      <c r="AN6" s="368"/>
    </row>
    <row r="7" spans="1:40" ht="15" thickBot="1">
      <c r="A7" s="401" t="str">
        <f>Sprachen!L276</f>
        <v>Produktionsstandort</v>
      </c>
      <c r="B7" s="402"/>
      <c r="C7" s="402"/>
      <c r="D7" s="402"/>
      <c r="E7" s="402"/>
      <c r="F7" s="402"/>
      <c r="G7" s="403"/>
      <c r="H7" s="596" t="str">
        <f>IF(Deckblatt!H19&lt;&gt;"",Deckblatt!H19,"")</f>
        <v/>
      </c>
      <c r="I7" s="597"/>
      <c r="J7" s="597"/>
      <c r="K7" s="597"/>
      <c r="L7" s="597"/>
      <c r="M7" s="597"/>
      <c r="N7" s="598"/>
      <c r="O7" s="599"/>
      <c r="P7" s="421"/>
      <c r="Q7" s="421"/>
      <c r="R7" s="421"/>
      <c r="S7" s="421"/>
      <c r="T7" s="421"/>
      <c r="U7" s="422"/>
      <c r="V7" s="600"/>
      <c r="W7" s="601"/>
      <c r="X7" s="601"/>
      <c r="Y7" s="601"/>
      <c r="Z7" s="601"/>
      <c r="AA7" s="602"/>
      <c r="AB7" s="603" t="str">
        <f>Sprachen!L14</f>
        <v>Abladestelle</v>
      </c>
      <c r="AC7" s="604"/>
      <c r="AD7" s="604"/>
      <c r="AE7" s="604"/>
      <c r="AF7" s="604"/>
      <c r="AG7" s="604"/>
      <c r="AH7" s="605"/>
      <c r="AI7" s="606" t="str">
        <f>IF(Deckblatt!AI19&lt;&gt;"",Deckblatt!AI19,"")</f>
        <v/>
      </c>
      <c r="AJ7" s="607"/>
      <c r="AK7" s="607"/>
      <c r="AL7" s="607"/>
      <c r="AM7" s="607"/>
      <c r="AN7" s="608"/>
    </row>
    <row r="8" spans="1:40" ht="15" thickTop="1">
      <c r="A8" s="370" t="str">
        <f>Sprachen!L304</f>
        <v>Sachnummer</v>
      </c>
      <c r="B8" s="371"/>
      <c r="C8" s="371"/>
      <c r="D8" s="371"/>
      <c r="E8" s="371"/>
      <c r="F8" s="371"/>
      <c r="G8" s="372"/>
      <c r="H8" s="616" t="str">
        <f>IF(Deckblatt!H20&lt;&gt;"",Deckblatt!H20,"")</f>
        <v/>
      </c>
      <c r="I8" s="617"/>
      <c r="J8" s="617"/>
      <c r="K8" s="617"/>
      <c r="L8" s="617"/>
      <c r="M8" s="617"/>
      <c r="N8" s="618"/>
      <c r="O8" s="619"/>
      <c r="P8" s="377"/>
      <c r="Q8" s="377"/>
      <c r="R8" s="377"/>
      <c r="S8" s="377"/>
      <c r="T8" s="377"/>
      <c r="U8" s="378"/>
      <c r="V8" s="393"/>
      <c r="W8" s="394"/>
      <c r="X8" s="394"/>
      <c r="Y8" s="394"/>
      <c r="Z8" s="394"/>
      <c r="AA8" s="620"/>
      <c r="AB8" s="621" t="str">
        <f>Sprachen!L304</f>
        <v>Sachnummer</v>
      </c>
      <c r="AC8" s="622"/>
      <c r="AD8" s="622"/>
      <c r="AE8" s="622"/>
      <c r="AF8" s="622"/>
      <c r="AG8" s="622"/>
      <c r="AH8" s="623"/>
      <c r="AI8" s="624" t="str">
        <f>IF(Deckblatt!AI21&lt;&gt;"",Deckblatt!AI21,"")</f>
        <v/>
      </c>
      <c r="AJ8" s="625"/>
      <c r="AK8" s="625"/>
      <c r="AL8" s="625"/>
      <c r="AM8" s="625"/>
      <c r="AN8" s="626"/>
    </row>
    <row r="9" spans="1:40" ht="14.25">
      <c r="A9" s="360" t="str">
        <f>Sprachen!L65</f>
        <v>Benennung</v>
      </c>
      <c r="B9" s="361"/>
      <c r="C9" s="361"/>
      <c r="D9" s="361"/>
      <c r="E9" s="361"/>
      <c r="F9" s="361"/>
      <c r="G9" s="362"/>
      <c r="H9" s="363" t="str">
        <f>IF(Deckblatt!H21&lt;&gt;"",Deckblatt!H21,"")</f>
        <v/>
      </c>
      <c r="I9" s="364"/>
      <c r="J9" s="364"/>
      <c r="K9" s="364"/>
      <c r="L9" s="364"/>
      <c r="M9" s="364"/>
      <c r="N9" s="368"/>
      <c r="O9" s="589"/>
      <c r="P9" s="385"/>
      <c r="Q9" s="385"/>
      <c r="R9" s="385"/>
      <c r="S9" s="385"/>
      <c r="T9" s="385"/>
      <c r="U9" s="386"/>
      <c r="V9" s="357"/>
      <c r="W9" s="358"/>
      <c r="X9" s="358"/>
      <c r="Y9" s="358"/>
      <c r="Z9" s="358"/>
      <c r="AA9" s="590"/>
      <c r="AB9" s="610" t="str">
        <f>Sprachen!L65</f>
        <v>Benennung</v>
      </c>
      <c r="AC9" s="611"/>
      <c r="AD9" s="611"/>
      <c r="AE9" s="611"/>
      <c r="AF9" s="611"/>
      <c r="AG9" s="611"/>
      <c r="AH9" s="612"/>
      <c r="AI9" s="613" t="str">
        <f>IF(Deckblatt!AI22&lt;&gt;"",Deckblatt!AI22,"")</f>
        <v/>
      </c>
      <c r="AJ9" s="614"/>
      <c r="AK9" s="614"/>
      <c r="AL9" s="614"/>
      <c r="AM9" s="614"/>
      <c r="AN9" s="615"/>
    </row>
    <row r="10" spans="1:40" ht="15" thickBot="1">
      <c r="A10" s="360" t="str">
        <f>Sprachen!L374</f>
        <v>Zeichnungsnummer</v>
      </c>
      <c r="B10" s="361"/>
      <c r="C10" s="361"/>
      <c r="D10" s="361"/>
      <c r="E10" s="361"/>
      <c r="F10" s="361"/>
      <c r="G10" s="362"/>
      <c r="H10" s="363" t="str">
        <f>IF(Deckblatt!H22&lt;&gt;"",Deckblatt!H22,"")</f>
        <v/>
      </c>
      <c r="I10" s="364"/>
      <c r="J10" s="364"/>
      <c r="K10" s="364"/>
      <c r="L10" s="364"/>
      <c r="M10" s="364"/>
      <c r="N10" s="368"/>
      <c r="O10" s="642"/>
      <c r="P10" s="408"/>
      <c r="Q10" s="408"/>
      <c r="R10" s="408"/>
      <c r="S10" s="408"/>
      <c r="T10" s="408"/>
      <c r="U10" s="409"/>
      <c r="V10" s="643"/>
      <c r="W10" s="644"/>
      <c r="X10" s="644"/>
      <c r="Y10" s="644"/>
      <c r="Z10" s="644"/>
      <c r="AA10" s="645"/>
      <c r="AB10" s="610" t="str">
        <f>Sprachen!L374</f>
        <v>Zeichnungsnummer</v>
      </c>
      <c r="AC10" s="611"/>
      <c r="AD10" s="611"/>
      <c r="AE10" s="611"/>
      <c r="AF10" s="611"/>
      <c r="AG10" s="611"/>
      <c r="AH10" s="612"/>
      <c r="AI10" s="1086" t="str">
        <f>IF(Deckblatt!AI23&lt;&gt;"",Deckblatt!AI23,"")</f>
        <v/>
      </c>
      <c r="AJ10" s="1087"/>
      <c r="AK10" s="1087"/>
      <c r="AL10" s="1087"/>
      <c r="AM10" s="1087"/>
      <c r="AN10" s="1088"/>
    </row>
    <row r="11" spans="1:40" ht="15" thickBot="1">
      <c r="A11" s="627" t="str">
        <f>Sprachen!L361</f>
        <v>Version/ Datum</v>
      </c>
      <c r="B11" s="628"/>
      <c r="C11" s="628"/>
      <c r="D11" s="628"/>
      <c r="E11" s="628"/>
      <c r="F11" s="628"/>
      <c r="G11" s="629"/>
      <c r="H11" s="596" t="str">
        <f>IF(Deckblatt!H23&lt;&gt;"",Deckblatt!H23,"")</f>
        <v/>
      </c>
      <c r="I11" s="597"/>
      <c r="J11" s="597"/>
      <c r="K11" s="597"/>
      <c r="L11" s="597"/>
      <c r="M11" s="597"/>
      <c r="N11" s="598"/>
      <c r="O11" s="630" t="str">
        <f>Sprachen!L177</f>
        <v>Kennung/DUNS</v>
      </c>
      <c r="P11" s="631"/>
      <c r="Q11" s="631"/>
      <c r="R11" s="631"/>
      <c r="S11" s="631"/>
      <c r="T11" s="631"/>
      <c r="U11" s="632"/>
      <c r="V11" s="633" t="str">
        <f>IF(Deckblatt!V23&lt;&gt;"",Deckblatt!V23,"")</f>
        <v/>
      </c>
      <c r="W11" s="634"/>
      <c r="X11" s="634"/>
      <c r="Y11" s="634"/>
      <c r="Z11" s="634"/>
      <c r="AA11" s="635"/>
      <c r="AB11" s="636" t="str">
        <f>Sprachen!L361</f>
        <v>Version/ Datum</v>
      </c>
      <c r="AC11" s="637"/>
      <c r="AD11" s="637"/>
      <c r="AE11" s="637"/>
      <c r="AF11" s="637"/>
      <c r="AG11" s="637"/>
      <c r="AH11" s="638"/>
      <c r="AI11" s="639" t="str">
        <f>IF(Deckblatt!AI24&lt;&gt;"",Deckblatt!AI24,"")</f>
        <v/>
      </c>
      <c r="AJ11" s="640"/>
      <c r="AK11" s="640"/>
      <c r="AL11" s="640"/>
      <c r="AM11" s="640"/>
      <c r="AN11" s="641"/>
    </row>
    <row r="12" spans="1:40" ht="15.75" thickBot="1" thickTop="1">
      <c r="A12" s="657" t="e">
        <f>IF(#REF!&lt;&gt;"",#REF!,"")</f>
        <v>#REF!</v>
      </c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9"/>
      <c r="O12" s="25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8"/>
    </row>
    <row r="13" spans="1:40" ht="15.75" thickBot="1" thickTop="1">
      <c r="A13" s="1089" t="str">
        <f>Sprachen!L438</f>
        <v>Durchgeführte Prüfungen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1090"/>
    </row>
    <row r="14" spans="1:40" s="14" customFormat="1" ht="14.25" thickBot="1" thickTop="1">
      <c r="A14" s="1089" t="str">
        <f>Sprachen!L439</f>
        <v>Allgemeine Angaben zur Hardware (Mindestanforderung)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1090"/>
    </row>
    <row r="15" spans="1:40" s="14" customFormat="1" ht="15.75" customHeight="1" thickBot="1" thickTop="1">
      <c r="A15" s="1535" t="str">
        <f>Sprachen!L440</f>
        <v>Prozessor</v>
      </c>
      <c r="B15" s="1536"/>
      <c r="C15" s="1536"/>
      <c r="D15" s="1536"/>
      <c r="E15" s="1536"/>
      <c r="F15" s="1536"/>
      <c r="G15" s="1536"/>
      <c r="H15" s="72" t="s">
        <v>943</v>
      </c>
      <c r="I15" s="1537"/>
      <c r="J15" s="1538"/>
      <c r="K15" s="1538"/>
      <c r="L15" s="1538"/>
      <c r="M15" s="1538"/>
      <c r="N15" s="1538"/>
      <c r="O15" s="1538"/>
      <c r="P15" s="1538"/>
      <c r="Q15" s="1538"/>
      <c r="R15" s="1539"/>
      <c r="S15" s="73" t="s">
        <v>944</v>
      </c>
      <c r="T15" s="1537"/>
      <c r="U15" s="1538"/>
      <c r="V15" s="1538"/>
      <c r="W15" s="1538"/>
      <c r="X15" s="1538"/>
      <c r="Y15" s="1538"/>
      <c r="Z15" s="1538"/>
      <c r="AA15" s="1538"/>
      <c r="AB15" s="1538"/>
      <c r="AC15" s="1539"/>
      <c r="AD15" s="73" t="s">
        <v>945</v>
      </c>
      <c r="AE15" s="1537"/>
      <c r="AF15" s="1538"/>
      <c r="AG15" s="1538"/>
      <c r="AH15" s="1538"/>
      <c r="AI15" s="1538"/>
      <c r="AJ15" s="1538"/>
      <c r="AK15" s="1538"/>
      <c r="AL15" s="1538"/>
      <c r="AM15" s="1538"/>
      <c r="AN15" s="1540"/>
    </row>
    <row r="16" spans="1:40" s="14" customFormat="1" ht="15.75" customHeight="1" thickBot="1">
      <c r="A16" s="1523" t="str">
        <f>Sprachen!L441</f>
        <v>Prozessorfrequenz</v>
      </c>
      <c r="B16" s="1524"/>
      <c r="C16" s="1524"/>
      <c r="D16" s="1524"/>
      <c r="E16" s="1524"/>
      <c r="F16" s="1524"/>
      <c r="G16" s="1524"/>
      <c r="H16" s="74" t="s">
        <v>943</v>
      </c>
      <c r="I16" s="1525"/>
      <c r="J16" s="1526"/>
      <c r="K16" s="1526"/>
      <c r="L16" s="1526"/>
      <c r="M16" s="1526"/>
      <c r="N16" s="1526"/>
      <c r="O16" s="1526"/>
      <c r="P16" s="1526"/>
      <c r="Q16" s="1526"/>
      <c r="R16" s="1527"/>
      <c r="S16" s="75" t="s">
        <v>944</v>
      </c>
      <c r="T16" s="1525"/>
      <c r="U16" s="1526"/>
      <c r="V16" s="1526"/>
      <c r="W16" s="1526"/>
      <c r="X16" s="1526"/>
      <c r="Y16" s="1526"/>
      <c r="Z16" s="1526"/>
      <c r="AA16" s="1526"/>
      <c r="AB16" s="1526"/>
      <c r="AC16" s="1527"/>
      <c r="AD16" s="75" t="s">
        <v>945</v>
      </c>
      <c r="AE16" s="1525"/>
      <c r="AF16" s="1526"/>
      <c r="AG16" s="1526"/>
      <c r="AH16" s="1526"/>
      <c r="AI16" s="1526"/>
      <c r="AJ16" s="1526"/>
      <c r="AK16" s="1526"/>
      <c r="AL16" s="1526"/>
      <c r="AM16" s="1526"/>
      <c r="AN16" s="1528"/>
    </row>
    <row r="17" spans="1:40" s="14" customFormat="1" ht="15" customHeight="1" thickBot="1">
      <c r="A17" s="1529" t="str">
        <f>Sprachen!L442</f>
        <v>Quarzfrequenz</v>
      </c>
      <c r="B17" s="1530"/>
      <c r="C17" s="1530"/>
      <c r="D17" s="1530"/>
      <c r="E17" s="1530"/>
      <c r="F17" s="1530"/>
      <c r="G17" s="1530"/>
      <c r="H17" s="76" t="s">
        <v>943</v>
      </c>
      <c r="I17" s="1531"/>
      <c r="J17" s="1532"/>
      <c r="K17" s="1532"/>
      <c r="L17" s="1532"/>
      <c r="M17" s="1532"/>
      <c r="N17" s="1532"/>
      <c r="O17" s="1532"/>
      <c r="P17" s="1532"/>
      <c r="Q17" s="1532"/>
      <c r="R17" s="1533"/>
      <c r="S17" s="77" t="s">
        <v>944</v>
      </c>
      <c r="T17" s="1531"/>
      <c r="U17" s="1532"/>
      <c r="V17" s="1532"/>
      <c r="W17" s="1532"/>
      <c r="X17" s="1532"/>
      <c r="Y17" s="1532"/>
      <c r="Z17" s="1532"/>
      <c r="AA17" s="1532"/>
      <c r="AB17" s="1532"/>
      <c r="AC17" s="1533"/>
      <c r="AD17" s="77" t="s">
        <v>945</v>
      </c>
      <c r="AE17" s="1531"/>
      <c r="AF17" s="1532"/>
      <c r="AG17" s="1532"/>
      <c r="AH17" s="1532"/>
      <c r="AI17" s="1532"/>
      <c r="AJ17" s="1532"/>
      <c r="AK17" s="1532"/>
      <c r="AL17" s="1532"/>
      <c r="AM17" s="1532"/>
      <c r="AN17" s="1534"/>
    </row>
    <row r="18" spans="1:40" s="14" customFormat="1" ht="15" customHeight="1" thickBot="1" thickTop="1">
      <c r="A18" s="1089" t="str">
        <f>Sprachen!L443</f>
        <v>Speicherauslastung (Messung)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1090"/>
    </row>
    <row r="19" spans="1:40" s="18" customFormat="1" ht="64.5" customHeight="1" thickBot="1" thickTop="1">
      <c r="A19" s="1545" t="str">
        <f>Sprachen!L444</f>
        <v>Komponente</v>
      </c>
      <c r="B19" s="1546"/>
      <c r="C19" s="1546"/>
      <c r="D19" s="1546"/>
      <c r="E19" s="1546"/>
      <c r="F19" s="1546"/>
      <c r="G19" s="1546"/>
      <c r="H19" s="1546"/>
      <c r="I19" s="1546"/>
      <c r="J19" s="1546"/>
      <c r="K19" s="1546"/>
      <c r="L19" s="1546" t="str">
        <f>Sprachen!L445</f>
        <v>Belegt [kB]</v>
      </c>
      <c r="M19" s="1546"/>
      <c r="N19" s="1546"/>
      <c r="O19" s="1546"/>
      <c r="P19" s="1546"/>
      <c r="Q19" s="1546" t="str">
        <f>Sprachen!L446</f>
        <v>Verfügbar [kB]</v>
      </c>
      <c r="R19" s="1546"/>
      <c r="S19" s="1546"/>
      <c r="T19" s="1546"/>
      <c r="U19" s="1546"/>
      <c r="V19" s="1546" t="str">
        <f>Sprachen!L447</f>
        <v>Belegt [%]</v>
      </c>
      <c r="W19" s="1546"/>
      <c r="X19" s="1546"/>
      <c r="Y19" s="1546"/>
      <c r="Z19" s="1546"/>
      <c r="AA19" s="1547" t="str">
        <f>Sprachen!L452</f>
        <v>Spezifika-
tion erfüllt</v>
      </c>
      <c r="AB19" s="1548"/>
      <c r="AC19" s="1548"/>
      <c r="AD19" s="1548"/>
      <c r="AE19" s="1549"/>
      <c r="AF19" s="1547" t="str">
        <f>Sprachen!L61</f>
        <v>Bemerkung</v>
      </c>
      <c r="AG19" s="1548"/>
      <c r="AH19" s="1548"/>
      <c r="AI19" s="1548"/>
      <c r="AJ19" s="1548"/>
      <c r="AK19" s="1548"/>
      <c r="AL19" s="1548"/>
      <c r="AM19" s="1548"/>
      <c r="AN19" s="1550"/>
    </row>
    <row r="20" spans="1:40" s="14" customFormat="1" ht="15" customHeight="1">
      <c r="A20" s="1541" t="str">
        <f>Sprachen!L448</f>
        <v>ROM</v>
      </c>
      <c r="B20" s="1542"/>
      <c r="C20" s="1542"/>
      <c r="D20" s="1542"/>
      <c r="E20" s="1542"/>
      <c r="F20" s="1542"/>
      <c r="G20" s="1542"/>
      <c r="H20" s="1542"/>
      <c r="I20" s="1542"/>
      <c r="J20" s="1542"/>
      <c r="K20" s="1542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1543"/>
      <c r="AJ20" s="1543"/>
      <c r="AK20" s="1543"/>
      <c r="AL20" s="1543"/>
      <c r="AM20" s="1543"/>
      <c r="AN20" s="1544"/>
    </row>
    <row r="21" spans="1:40" s="14" customFormat="1" ht="15" customHeight="1">
      <c r="A21" s="1551" t="str">
        <f>Sprachen!L449</f>
        <v>RAM</v>
      </c>
      <c r="B21" s="1552"/>
      <c r="C21" s="1552"/>
      <c r="D21" s="1552"/>
      <c r="E21" s="1552"/>
      <c r="F21" s="1552"/>
      <c r="G21" s="1552"/>
      <c r="H21" s="1552"/>
      <c r="I21" s="1552"/>
      <c r="J21" s="1552"/>
      <c r="K21" s="1552"/>
      <c r="L21" s="1553"/>
      <c r="M21" s="1553"/>
      <c r="N21" s="1553"/>
      <c r="O21" s="1553"/>
      <c r="P21" s="1553"/>
      <c r="Q21" s="1553"/>
      <c r="R21" s="1553"/>
      <c r="S21" s="1553"/>
      <c r="T21" s="1553"/>
      <c r="U21" s="1553"/>
      <c r="V21" s="1555"/>
      <c r="W21" s="1553"/>
      <c r="X21" s="1553"/>
      <c r="Y21" s="1553"/>
      <c r="Z21" s="1553"/>
      <c r="AA21" s="1553"/>
      <c r="AB21" s="1553"/>
      <c r="AC21" s="1553"/>
      <c r="AD21" s="1553"/>
      <c r="AE21" s="1553"/>
      <c r="AF21" s="1553"/>
      <c r="AG21" s="1553"/>
      <c r="AH21" s="1553"/>
      <c r="AI21" s="1553"/>
      <c r="AJ21" s="1553"/>
      <c r="AK21" s="1553"/>
      <c r="AL21" s="1553"/>
      <c r="AM21" s="1553"/>
      <c r="AN21" s="1554"/>
    </row>
    <row r="22" spans="1:40" s="14" customFormat="1" ht="15" customHeight="1">
      <c r="A22" s="1551" t="str">
        <f>Sprachen!L450</f>
        <v>EEPROM</v>
      </c>
      <c r="B22" s="1552"/>
      <c r="C22" s="1552"/>
      <c r="D22" s="1552"/>
      <c r="E22" s="1552"/>
      <c r="F22" s="1552"/>
      <c r="G22" s="1552"/>
      <c r="H22" s="1552"/>
      <c r="I22" s="1552"/>
      <c r="J22" s="1552"/>
      <c r="K22" s="1552"/>
      <c r="L22" s="1553"/>
      <c r="M22" s="1553"/>
      <c r="N22" s="1553"/>
      <c r="O22" s="1553"/>
      <c r="P22" s="1553"/>
      <c r="Q22" s="1553"/>
      <c r="R22" s="1553"/>
      <c r="S22" s="1553"/>
      <c r="T22" s="1553"/>
      <c r="U22" s="1553"/>
      <c r="V22" s="1553"/>
      <c r="W22" s="1553"/>
      <c r="X22" s="1553"/>
      <c r="Y22" s="1553"/>
      <c r="Z22" s="1553"/>
      <c r="AA22" s="1553"/>
      <c r="AB22" s="1553"/>
      <c r="AC22" s="1553"/>
      <c r="AD22" s="1553"/>
      <c r="AE22" s="1553"/>
      <c r="AF22" s="1553"/>
      <c r="AG22" s="1553"/>
      <c r="AH22" s="1553"/>
      <c r="AI22" s="1553"/>
      <c r="AJ22" s="1553"/>
      <c r="AK22" s="1553"/>
      <c r="AL22" s="1553"/>
      <c r="AM22" s="1553"/>
      <c r="AN22" s="1554"/>
    </row>
    <row r="23" spans="1:40" s="14" customFormat="1" ht="15" customHeight="1">
      <c r="A23" s="1551" t="str">
        <f>Sprachen!L451</f>
        <v>Harddisk</v>
      </c>
      <c r="B23" s="1552"/>
      <c r="C23" s="1552"/>
      <c r="D23" s="1552"/>
      <c r="E23" s="1552"/>
      <c r="F23" s="1552"/>
      <c r="G23" s="1552"/>
      <c r="H23" s="1552"/>
      <c r="I23" s="1552"/>
      <c r="J23" s="1552"/>
      <c r="K23" s="1552"/>
      <c r="L23" s="1553"/>
      <c r="M23" s="1553"/>
      <c r="N23" s="1553"/>
      <c r="O23" s="1553"/>
      <c r="P23" s="1553"/>
      <c r="Q23" s="1553"/>
      <c r="R23" s="1553"/>
      <c r="S23" s="1553"/>
      <c r="T23" s="1553"/>
      <c r="U23" s="1553"/>
      <c r="V23" s="1555"/>
      <c r="W23" s="1553"/>
      <c r="X23" s="1553"/>
      <c r="Y23" s="1553"/>
      <c r="Z23" s="1553"/>
      <c r="AA23" s="1553"/>
      <c r="AB23" s="1553"/>
      <c r="AC23" s="1553"/>
      <c r="AD23" s="1553"/>
      <c r="AE23" s="1553"/>
      <c r="AF23" s="1553"/>
      <c r="AG23" s="1553"/>
      <c r="AH23" s="1553"/>
      <c r="AI23" s="1553"/>
      <c r="AJ23" s="1553"/>
      <c r="AK23" s="1553"/>
      <c r="AL23" s="1553"/>
      <c r="AM23" s="1553"/>
      <c r="AN23" s="1554"/>
    </row>
    <row r="24" spans="1:40" s="14" customFormat="1" ht="15" customHeight="1">
      <c r="A24" s="1556"/>
      <c r="B24" s="1553"/>
      <c r="C24" s="1553"/>
      <c r="D24" s="1553"/>
      <c r="E24" s="1553"/>
      <c r="F24" s="1553"/>
      <c r="G24" s="1553"/>
      <c r="H24" s="1553"/>
      <c r="I24" s="1553"/>
      <c r="J24" s="1553"/>
      <c r="K24" s="1553"/>
      <c r="L24" s="1552"/>
      <c r="M24" s="1552"/>
      <c r="N24" s="1552"/>
      <c r="O24" s="1552"/>
      <c r="P24" s="1552"/>
      <c r="Q24" s="1552"/>
      <c r="R24" s="1552"/>
      <c r="S24" s="1552"/>
      <c r="T24" s="1552"/>
      <c r="U24" s="1552"/>
      <c r="V24" s="1552"/>
      <c r="W24" s="1552"/>
      <c r="X24" s="1552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1552"/>
      <c r="AI24" s="1552"/>
      <c r="AJ24" s="1552"/>
      <c r="AK24" s="1552"/>
      <c r="AL24" s="1552"/>
      <c r="AM24" s="1552"/>
      <c r="AN24" s="1557"/>
    </row>
    <row r="25" spans="1:40" s="14" customFormat="1" ht="15" customHeight="1">
      <c r="A25" s="1556"/>
      <c r="B25" s="1553"/>
      <c r="C25" s="1553"/>
      <c r="D25" s="1553"/>
      <c r="E25" s="1553"/>
      <c r="F25" s="1553"/>
      <c r="G25" s="1553"/>
      <c r="H25" s="1553"/>
      <c r="I25" s="1553"/>
      <c r="J25" s="1553"/>
      <c r="K25" s="1553"/>
      <c r="L25" s="1552"/>
      <c r="M25" s="1552"/>
      <c r="N25" s="1552"/>
      <c r="O25" s="1552"/>
      <c r="P25" s="1552"/>
      <c r="Q25" s="1552"/>
      <c r="R25" s="1552"/>
      <c r="S25" s="1552"/>
      <c r="T25" s="1552"/>
      <c r="U25" s="1552"/>
      <c r="V25" s="1552"/>
      <c r="W25" s="1552"/>
      <c r="X25" s="1552"/>
      <c r="Y25" s="1552"/>
      <c r="Z25" s="1552"/>
      <c r="AA25" s="1552"/>
      <c r="AB25" s="1552"/>
      <c r="AC25" s="1552"/>
      <c r="AD25" s="1552"/>
      <c r="AE25" s="1552"/>
      <c r="AF25" s="1552"/>
      <c r="AG25" s="1552"/>
      <c r="AH25" s="1552"/>
      <c r="AI25" s="1552"/>
      <c r="AJ25" s="1552"/>
      <c r="AK25" s="1552"/>
      <c r="AL25" s="1552"/>
      <c r="AM25" s="1552"/>
      <c r="AN25" s="1557"/>
    </row>
    <row r="26" spans="1:40" s="14" customFormat="1" ht="15" customHeight="1">
      <c r="A26" s="1556"/>
      <c r="B26" s="1553"/>
      <c r="C26" s="1553"/>
      <c r="D26" s="1553"/>
      <c r="E26" s="1553"/>
      <c r="F26" s="1553"/>
      <c r="G26" s="1553"/>
      <c r="H26" s="1553"/>
      <c r="I26" s="1553"/>
      <c r="J26" s="1553"/>
      <c r="K26" s="1553"/>
      <c r="L26" s="1552"/>
      <c r="M26" s="1552"/>
      <c r="N26" s="1552"/>
      <c r="O26" s="1552"/>
      <c r="P26" s="1552"/>
      <c r="Q26" s="1552"/>
      <c r="R26" s="1552"/>
      <c r="S26" s="1552"/>
      <c r="T26" s="1552"/>
      <c r="U26" s="1552"/>
      <c r="V26" s="1552"/>
      <c r="W26" s="1552"/>
      <c r="X26" s="1552"/>
      <c r="Y26" s="1552"/>
      <c r="Z26" s="1552"/>
      <c r="AA26" s="1552"/>
      <c r="AB26" s="1552"/>
      <c r="AC26" s="1552"/>
      <c r="AD26" s="1552"/>
      <c r="AE26" s="1552"/>
      <c r="AF26" s="1552"/>
      <c r="AG26" s="1552"/>
      <c r="AH26" s="1552"/>
      <c r="AI26" s="1552"/>
      <c r="AJ26" s="1552"/>
      <c r="AK26" s="1552"/>
      <c r="AL26" s="1552"/>
      <c r="AM26" s="1552"/>
      <c r="AN26" s="1557"/>
    </row>
    <row r="27" spans="1:40" s="14" customFormat="1" ht="15" customHeight="1">
      <c r="A27" s="1556"/>
      <c r="B27" s="1553"/>
      <c r="C27" s="1553"/>
      <c r="D27" s="1553"/>
      <c r="E27" s="1553"/>
      <c r="F27" s="1553"/>
      <c r="G27" s="1553"/>
      <c r="H27" s="1553"/>
      <c r="I27" s="1553"/>
      <c r="J27" s="1553"/>
      <c r="K27" s="1553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1552"/>
      <c r="AL27" s="1552"/>
      <c r="AM27" s="1552"/>
      <c r="AN27" s="1557"/>
    </row>
    <row r="28" spans="1:40" s="14" customFormat="1" ht="15" customHeight="1" thickBot="1">
      <c r="A28" s="1558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60"/>
      <c r="M28" s="1560"/>
      <c r="N28" s="1560"/>
      <c r="O28" s="1560"/>
      <c r="P28" s="1560"/>
      <c r="Q28" s="1560"/>
      <c r="R28" s="1560"/>
      <c r="S28" s="1560"/>
      <c r="T28" s="1560"/>
      <c r="U28" s="1560"/>
      <c r="V28" s="1560"/>
      <c r="W28" s="1560"/>
      <c r="X28" s="1560"/>
      <c r="Y28" s="1560"/>
      <c r="Z28" s="1560"/>
      <c r="AA28" s="1560"/>
      <c r="AB28" s="1560"/>
      <c r="AC28" s="1560"/>
      <c r="AD28" s="1560"/>
      <c r="AE28" s="1560"/>
      <c r="AF28" s="1560"/>
      <c r="AG28" s="1560"/>
      <c r="AH28" s="1560"/>
      <c r="AI28" s="1560"/>
      <c r="AJ28" s="1560"/>
      <c r="AK28" s="1560"/>
      <c r="AL28" s="1560"/>
      <c r="AM28" s="1560"/>
      <c r="AN28" s="1561"/>
    </row>
    <row r="29" spans="1:40" s="14" customFormat="1" ht="15" customHeight="1" thickBot="1" thickTop="1">
      <c r="A29" s="1089" t="str">
        <f>Sprachen!L457</f>
        <v>Prozessorauslastung (Messung)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1090"/>
    </row>
    <row r="30" spans="1:40" s="14" customFormat="1" ht="64.5" customHeight="1" thickBot="1" thickTop="1">
      <c r="A30" s="1564" t="str">
        <f>Sprachen!L444</f>
        <v>Komponente</v>
      </c>
      <c r="B30" s="1565"/>
      <c r="C30" s="1565"/>
      <c r="D30" s="1565"/>
      <c r="E30" s="1565"/>
      <c r="F30" s="1565"/>
      <c r="G30" s="1565"/>
      <c r="H30" s="1565"/>
      <c r="I30" s="1565"/>
      <c r="J30" s="1565"/>
      <c r="K30" s="1565"/>
      <c r="L30" s="1546" t="str">
        <f>Sprachen!L453</f>
        <v>Prozessorlast Initial</v>
      </c>
      <c r="M30" s="1546"/>
      <c r="N30" s="1546"/>
      <c r="O30" s="1546"/>
      <c r="P30" s="1546"/>
      <c r="Q30" s="1546" t="str">
        <f>Sprachen!L454</f>
        <v>Prozessorlast Betrieb</v>
      </c>
      <c r="R30" s="1546"/>
      <c r="S30" s="1546"/>
      <c r="T30" s="1546"/>
      <c r="U30" s="1546"/>
      <c r="V30" s="1546" t="str">
        <f>Sprachen!L455</f>
        <v>Prozessorlast Peak</v>
      </c>
      <c r="W30" s="1546"/>
      <c r="X30" s="1546"/>
      <c r="Y30" s="1546"/>
      <c r="Z30" s="1546"/>
      <c r="AA30" s="1547" t="str">
        <f>Sprachen!L452</f>
        <v>Spezifika-
tion erfüllt</v>
      </c>
      <c r="AB30" s="1548"/>
      <c r="AC30" s="1548"/>
      <c r="AD30" s="1548"/>
      <c r="AE30" s="1549"/>
      <c r="AF30" s="1547" t="str">
        <f>Sprachen!L61</f>
        <v>Bemerkung</v>
      </c>
      <c r="AG30" s="1548"/>
      <c r="AH30" s="1548"/>
      <c r="AI30" s="1548"/>
      <c r="AJ30" s="1548"/>
      <c r="AK30" s="1548"/>
      <c r="AL30" s="1548"/>
      <c r="AM30" s="1548"/>
      <c r="AN30" s="1550"/>
    </row>
    <row r="31" spans="1:40" s="14" customFormat="1" ht="15" customHeight="1">
      <c r="A31" s="1541" t="str">
        <f>Sprachen!L456</f>
        <v>Prozessorauslastung</v>
      </c>
      <c r="B31" s="1542"/>
      <c r="C31" s="1542"/>
      <c r="D31" s="1542"/>
      <c r="E31" s="1542"/>
      <c r="F31" s="1542"/>
      <c r="G31" s="1542"/>
      <c r="H31" s="1542"/>
      <c r="I31" s="1542"/>
      <c r="J31" s="1542"/>
      <c r="K31" s="1542"/>
      <c r="L31" s="1562"/>
      <c r="M31" s="1543"/>
      <c r="N31" s="1543"/>
      <c r="O31" s="1543"/>
      <c r="P31" s="1543"/>
      <c r="Q31" s="1562"/>
      <c r="R31" s="1543"/>
      <c r="S31" s="1543"/>
      <c r="T31" s="1543"/>
      <c r="U31" s="1543"/>
      <c r="V31" s="1563"/>
      <c r="W31" s="1543"/>
      <c r="X31" s="1543"/>
      <c r="Y31" s="1543"/>
      <c r="Z31" s="1543"/>
      <c r="AA31" s="1543"/>
      <c r="AB31" s="1543"/>
      <c r="AC31" s="1543"/>
      <c r="AD31" s="1543"/>
      <c r="AE31" s="1543"/>
      <c r="AF31" s="1543"/>
      <c r="AG31" s="1543"/>
      <c r="AH31" s="1543"/>
      <c r="AI31" s="1543"/>
      <c r="AJ31" s="1543"/>
      <c r="AK31" s="1543"/>
      <c r="AL31" s="1543"/>
      <c r="AM31" s="1543"/>
      <c r="AN31" s="1544"/>
    </row>
    <row r="32" spans="1:40" s="14" customFormat="1" ht="15" customHeight="1">
      <c r="A32" s="1556"/>
      <c r="B32" s="1553"/>
      <c r="C32" s="1553"/>
      <c r="D32" s="1553"/>
      <c r="E32" s="1553"/>
      <c r="F32" s="1553"/>
      <c r="G32" s="1553"/>
      <c r="H32" s="1553"/>
      <c r="I32" s="1553"/>
      <c r="J32" s="1553"/>
      <c r="K32" s="1553"/>
      <c r="L32" s="1552"/>
      <c r="M32" s="1552"/>
      <c r="N32" s="1552"/>
      <c r="O32" s="1552"/>
      <c r="P32" s="1552"/>
      <c r="Q32" s="1552"/>
      <c r="R32" s="1552"/>
      <c r="S32" s="1552"/>
      <c r="T32" s="1552"/>
      <c r="U32" s="1552"/>
      <c r="V32" s="1552"/>
      <c r="W32" s="1552"/>
      <c r="X32" s="1552"/>
      <c r="Y32" s="1552"/>
      <c r="Z32" s="1552"/>
      <c r="AA32" s="1552"/>
      <c r="AB32" s="1552"/>
      <c r="AC32" s="1552"/>
      <c r="AD32" s="1552"/>
      <c r="AE32" s="1552"/>
      <c r="AF32" s="1552"/>
      <c r="AG32" s="1552"/>
      <c r="AH32" s="1552"/>
      <c r="AI32" s="1552"/>
      <c r="AJ32" s="1552"/>
      <c r="AK32" s="1552"/>
      <c r="AL32" s="1552"/>
      <c r="AM32" s="1552"/>
      <c r="AN32" s="1557"/>
    </row>
    <row r="33" spans="1:40" s="14" customFormat="1" ht="15" customHeight="1">
      <c r="A33" s="1556"/>
      <c r="B33" s="1553"/>
      <c r="C33" s="1553"/>
      <c r="D33" s="1553"/>
      <c r="E33" s="1553"/>
      <c r="F33" s="1553"/>
      <c r="G33" s="1553"/>
      <c r="H33" s="1553"/>
      <c r="I33" s="1553"/>
      <c r="J33" s="1553"/>
      <c r="K33" s="1553"/>
      <c r="L33" s="1552"/>
      <c r="M33" s="1552"/>
      <c r="N33" s="1552"/>
      <c r="O33" s="1552"/>
      <c r="P33" s="1552"/>
      <c r="Q33" s="1552"/>
      <c r="R33" s="1552"/>
      <c r="S33" s="1552"/>
      <c r="T33" s="1552"/>
      <c r="U33" s="1552"/>
      <c r="V33" s="1552"/>
      <c r="W33" s="1552"/>
      <c r="X33" s="1552"/>
      <c r="Y33" s="1552"/>
      <c r="Z33" s="1552"/>
      <c r="AA33" s="1552"/>
      <c r="AB33" s="1552"/>
      <c r="AC33" s="1552"/>
      <c r="AD33" s="1552"/>
      <c r="AE33" s="1552"/>
      <c r="AF33" s="1552"/>
      <c r="AG33" s="1552"/>
      <c r="AH33" s="1552"/>
      <c r="AI33" s="1552"/>
      <c r="AJ33" s="1552"/>
      <c r="AK33" s="1552"/>
      <c r="AL33" s="1552"/>
      <c r="AM33" s="1552"/>
      <c r="AN33" s="1557"/>
    </row>
    <row r="34" spans="1:40" s="14" customFormat="1" ht="15" customHeight="1">
      <c r="A34" s="1556"/>
      <c r="B34" s="1553"/>
      <c r="C34" s="1553"/>
      <c r="D34" s="1553"/>
      <c r="E34" s="1553"/>
      <c r="F34" s="1553"/>
      <c r="G34" s="1553"/>
      <c r="H34" s="1553"/>
      <c r="I34" s="1553"/>
      <c r="J34" s="1553"/>
      <c r="K34" s="1553"/>
      <c r="L34" s="1552"/>
      <c r="M34" s="1552"/>
      <c r="N34" s="1552"/>
      <c r="O34" s="1552"/>
      <c r="P34" s="1552"/>
      <c r="Q34" s="1552"/>
      <c r="R34" s="1552"/>
      <c r="S34" s="1552"/>
      <c r="T34" s="1552"/>
      <c r="U34" s="1552"/>
      <c r="V34" s="1552"/>
      <c r="W34" s="1552"/>
      <c r="X34" s="1552"/>
      <c r="Y34" s="1552"/>
      <c r="Z34" s="1552"/>
      <c r="AA34" s="1552"/>
      <c r="AB34" s="1552"/>
      <c r="AC34" s="1552"/>
      <c r="AD34" s="1552"/>
      <c r="AE34" s="1552"/>
      <c r="AF34" s="1552"/>
      <c r="AG34" s="1552"/>
      <c r="AH34" s="1552"/>
      <c r="AI34" s="1552"/>
      <c r="AJ34" s="1552"/>
      <c r="AK34" s="1552"/>
      <c r="AL34" s="1552"/>
      <c r="AM34" s="1552"/>
      <c r="AN34" s="1557"/>
    </row>
    <row r="35" spans="1:40" s="14" customFormat="1" ht="15" customHeight="1">
      <c r="A35" s="1556"/>
      <c r="B35" s="1553"/>
      <c r="C35" s="1553"/>
      <c r="D35" s="1553"/>
      <c r="E35" s="1553"/>
      <c r="F35" s="1553"/>
      <c r="G35" s="1553"/>
      <c r="H35" s="1553"/>
      <c r="I35" s="1553"/>
      <c r="J35" s="1553"/>
      <c r="K35" s="1553"/>
      <c r="L35" s="1552"/>
      <c r="M35" s="1552"/>
      <c r="N35" s="1552"/>
      <c r="O35" s="1552"/>
      <c r="P35" s="1552"/>
      <c r="Q35" s="1552"/>
      <c r="R35" s="1552"/>
      <c r="S35" s="1552"/>
      <c r="T35" s="1552"/>
      <c r="U35" s="1552"/>
      <c r="V35" s="1552"/>
      <c r="W35" s="1552"/>
      <c r="X35" s="1552"/>
      <c r="Y35" s="1552"/>
      <c r="Z35" s="1552"/>
      <c r="AA35" s="1552"/>
      <c r="AB35" s="1552"/>
      <c r="AC35" s="1552"/>
      <c r="AD35" s="1552"/>
      <c r="AE35" s="1552"/>
      <c r="AF35" s="1552"/>
      <c r="AG35" s="1552"/>
      <c r="AH35" s="1552"/>
      <c r="AI35" s="1552"/>
      <c r="AJ35" s="1552"/>
      <c r="AK35" s="1552"/>
      <c r="AL35" s="1552"/>
      <c r="AM35" s="1552"/>
      <c r="AN35" s="1557"/>
    </row>
    <row r="36" spans="1:40" s="14" customFormat="1" ht="15" customHeight="1" thickBot="1">
      <c r="A36" s="1558"/>
      <c r="B36" s="1559"/>
      <c r="C36" s="1559"/>
      <c r="D36" s="1559"/>
      <c r="E36" s="1559"/>
      <c r="F36" s="1559"/>
      <c r="G36" s="1559"/>
      <c r="H36" s="1559"/>
      <c r="I36" s="1559"/>
      <c r="J36" s="1559"/>
      <c r="K36" s="1559"/>
      <c r="L36" s="1560"/>
      <c r="M36" s="1560"/>
      <c r="N36" s="1560"/>
      <c r="O36" s="1560"/>
      <c r="P36" s="1560"/>
      <c r="Q36" s="1560"/>
      <c r="R36" s="1560"/>
      <c r="S36" s="1560"/>
      <c r="T36" s="1560"/>
      <c r="U36" s="1560"/>
      <c r="V36" s="1560"/>
      <c r="W36" s="1560"/>
      <c r="X36" s="1560"/>
      <c r="Y36" s="1560"/>
      <c r="Z36" s="1560"/>
      <c r="AA36" s="1560"/>
      <c r="AB36" s="1560"/>
      <c r="AC36" s="1560"/>
      <c r="AD36" s="1560"/>
      <c r="AE36" s="1560"/>
      <c r="AF36" s="1560"/>
      <c r="AG36" s="1560"/>
      <c r="AH36" s="1560"/>
      <c r="AI36" s="1560"/>
      <c r="AJ36" s="1560"/>
      <c r="AK36" s="1560"/>
      <c r="AL36" s="1560"/>
      <c r="AM36" s="1560"/>
      <c r="AN36" s="1561"/>
    </row>
    <row r="37" spans="1:40" s="14" customFormat="1" ht="15.75" customHeight="1" thickBot="1" thickTop="1">
      <c r="A37" s="1566" t="s">
        <v>934</v>
      </c>
      <c r="B37" s="1567"/>
      <c r="C37" s="1568" t="str">
        <f>Sprachen!L109</f>
        <v>Dokumentation der während der gesamten Projektlaufzeit eingesetzten Testwerkzeuge</v>
      </c>
      <c r="D37" s="1568"/>
      <c r="E37" s="1568"/>
      <c r="F37" s="1568"/>
      <c r="G37" s="1568"/>
      <c r="H37" s="1568"/>
      <c r="I37" s="1568"/>
      <c r="J37" s="1568"/>
      <c r="K37" s="1568"/>
      <c r="L37" s="1568"/>
      <c r="M37" s="1568"/>
      <c r="N37" s="1568"/>
      <c r="O37" s="1568"/>
      <c r="P37" s="1568"/>
      <c r="Q37" s="1568"/>
      <c r="R37" s="1568"/>
      <c r="S37" s="1568"/>
      <c r="T37" s="1568"/>
      <c r="U37" s="1568"/>
      <c r="V37" s="1568"/>
      <c r="W37" s="1568"/>
      <c r="X37" s="1568"/>
      <c r="Y37" s="1568"/>
      <c r="Z37" s="1568"/>
      <c r="AA37" s="1568"/>
      <c r="AB37" s="1568"/>
      <c r="AC37" s="1568"/>
      <c r="AD37" s="1568"/>
      <c r="AE37" s="1568"/>
      <c r="AF37" s="1568"/>
      <c r="AG37" s="1568"/>
      <c r="AH37" s="1568"/>
      <c r="AI37" s="1568"/>
      <c r="AJ37" s="1568"/>
      <c r="AK37" s="1568"/>
      <c r="AL37" s="1568"/>
      <c r="AM37" s="1568"/>
      <c r="AN37" s="1569"/>
    </row>
    <row r="38" spans="1:40" s="14" customFormat="1" ht="15" customHeight="1" thickBot="1">
      <c r="A38" s="1570" t="str">
        <f>Sprachen!L458</f>
        <v>Referenz zur Dokumentation</v>
      </c>
      <c r="B38" s="1571"/>
      <c r="C38" s="1571"/>
      <c r="D38" s="1571"/>
      <c r="E38" s="1571"/>
      <c r="F38" s="1571"/>
      <c r="G38" s="1571"/>
      <c r="H38" s="1572"/>
      <c r="I38" s="1200" t="str">
        <f>Sprachen!L460</f>
        <v>Zugrundeliegende Konfiguration/Baseline</v>
      </c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1576"/>
      <c r="V38" s="1570" t="str">
        <f>Sprachen!L459</f>
        <v>Stand der Dokumentation</v>
      </c>
      <c r="W38" s="1571"/>
      <c r="X38" s="1571"/>
      <c r="Y38" s="1571"/>
      <c r="Z38" s="1571"/>
      <c r="AA38" s="1571"/>
      <c r="AB38" s="1571"/>
      <c r="AC38" s="1572"/>
      <c r="AD38" s="1577" t="str">
        <f>Sprachen!L461</f>
        <v>Review und Freigabe letzter Stand</v>
      </c>
      <c r="AE38" s="1578"/>
      <c r="AF38" s="1578"/>
      <c r="AG38" s="1578"/>
      <c r="AH38" s="1578"/>
      <c r="AI38" s="1578"/>
      <c r="AJ38" s="1578"/>
      <c r="AK38" s="1578"/>
      <c r="AL38" s="1578"/>
      <c r="AM38" s="1578"/>
      <c r="AN38" s="1579"/>
    </row>
    <row r="39" spans="1:40" s="14" customFormat="1" ht="15" customHeight="1" thickBot="1">
      <c r="A39" s="1573"/>
      <c r="B39" s="1574"/>
      <c r="C39" s="1574"/>
      <c r="D39" s="1574"/>
      <c r="E39" s="1574"/>
      <c r="F39" s="1574"/>
      <c r="G39" s="1574"/>
      <c r="H39" s="1575"/>
      <c r="I39" s="1580"/>
      <c r="J39" s="1581"/>
      <c r="K39" s="1581"/>
      <c r="L39" s="1581"/>
      <c r="M39" s="1581"/>
      <c r="N39" s="1581"/>
      <c r="O39" s="1581"/>
      <c r="P39" s="1581"/>
      <c r="Q39" s="1581"/>
      <c r="R39" s="1581"/>
      <c r="S39" s="1581"/>
      <c r="T39" s="1581"/>
      <c r="U39" s="1582"/>
      <c r="V39" s="1573"/>
      <c r="W39" s="1574"/>
      <c r="X39" s="1574"/>
      <c r="Y39" s="1574"/>
      <c r="Z39" s="1574"/>
      <c r="AA39" s="1574"/>
      <c r="AB39" s="1574"/>
      <c r="AC39" s="1575"/>
      <c r="AD39" s="1583"/>
      <c r="AE39" s="1584"/>
      <c r="AF39" s="1584"/>
      <c r="AG39" s="1584"/>
      <c r="AH39" s="1584"/>
      <c r="AI39" s="1584"/>
      <c r="AJ39" s="1584"/>
      <c r="AK39" s="1584"/>
      <c r="AL39" s="1584"/>
      <c r="AM39" s="1584"/>
      <c r="AN39" s="1585"/>
    </row>
    <row r="40" spans="1:40" s="14" customFormat="1" ht="15.75" customHeight="1" thickBot="1" thickTop="1">
      <c r="A40" s="1566" t="s">
        <v>935</v>
      </c>
      <c r="B40" s="1567"/>
      <c r="C40" s="1568" t="str">
        <f>Sprachen!L110</f>
        <v>Dokumentation des Versionsmanagements (Baseline, Konfigurationen, Änderungshistorie)</v>
      </c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1568"/>
      <c r="T40" s="1568"/>
      <c r="U40" s="1568"/>
      <c r="V40" s="1568"/>
      <c r="W40" s="1568"/>
      <c r="X40" s="1568"/>
      <c r="Y40" s="1568"/>
      <c r="Z40" s="1568"/>
      <c r="AA40" s="1568"/>
      <c r="AB40" s="1568"/>
      <c r="AC40" s="1568"/>
      <c r="AD40" s="1568"/>
      <c r="AE40" s="1568"/>
      <c r="AF40" s="1568"/>
      <c r="AG40" s="1568"/>
      <c r="AH40" s="1568"/>
      <c r="AI40" s="1568"/>
      <c r="AJ40" s="1568"/>
      <c r="AK40" s="1568"/>
      <c r="AL40" s="1568"/>
      <c r="AM40" s="1568"/>
      <c r="AN40" s="1569"/>
    </row>
    <row r="41" spans="1:40" s="14" customFormat="1" ht="15" customHeight="1" thickBot="1">
      <c r="A41" s="1570" t="str">
        <f>Sprachen!L458</f>
        <v>Referenz zur Dokumentation</v>
      </c>
      <c r="B41" s="1571"/>
      <c r="C41" s="1571"/>
      <c r="D41" s="1571"/>
      <c r="E41" s="1571"/>
      <c r="F41" s="1571"/>
      <c r="G41" s="1571"/>
      <c r="H41" s="1572"/>
      <c r="I41" s="1200" t="str">
        <f>Sprachen!L460</f>
        <v>Zugrundeliegende Konfiguration/Baseline</v>
      </c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1576"/>
      <c r="V41" s="1570" t="str">
        <f>Sprachen!L459</f>
        <v>Stand der Dokumentation</v>
      </c>
      <c r="W41" s="1571"/>
      <c r="X41" s="1571"/>
      <c r="Y41" s="1571"/>
      <c r="Z41" s="1571"/>
      <c r="AA41" s="1571"/>
      <c r="AB41" s="1571"/>
      <c r="AC41" s="1572"/>
      <c r="AD41" s="1577" t="str">
        <f>Sprachen!L461</f>
        <v>Review und Freigabe letzter Stand</v>
      </c>
      <c r="AE41" s="1578"/>
      <c r="AF41" s="1578"/>
      <c r="AG41" s="1578"/>
      <c r="AH41" s="1578"/>
      <c r="AI41" s="1578"/>
      <c r="AJ41" s="1578"/>
      <c r="AK41" s="1578"/>
      <c r="AL41" s="1578"/>
      <c r="AM41" s="1578"/>
      <c r="AN41" s="1579"/>
    </row>
    <row r="42" spans="1:40" s="14" customFormat="1" ht="15" customHeight="1" thickBot="1">
      <c r="A42" s="1573"/>
      <c r="B42" s="1574"/>
      <c r="C42" s="1574"/>
      <c r="D42" s="1574"/>
      <c r="E42" s="1574"/>
      <c r="F42" s="1574"/>
      <c r="G42" s="1574"/>
      <c r="H42" s="1575"/>
      <c r="I42" s="1580"/>
      <c r="J42" s="1581"/>
      <c r="K42" s="1581"/>
      <c r="L42" s="1581"/>
      <c r="M42" s="1581"/>
      <c r="N42" s="1581"/>
      <c r="O42" s="1581"/>
      <c r="P42" s="1581"/>
      <c r="Q42" s="1581"/>
      <c r="R42" s="1581"/>
      <c r="S42" s="1581"/>
      <c r="T42" s="1581"/>
      <c r="U42" s="1582"/>
      <c r="V42" s="1573"/>
      <c r="W42" s="1574"/>
      <c r="X42" s="1574"/>
      <c r="Y42" s="1574"/>
      <c r="Z42" s="1574"/>
      <c r="AA42" s="1574"/>
      <c r="AB42" s="1574"/>
      <c r="AC42" s="1575"/>
      <c r="AD42" s="1583"/>
      <c r="AE42" s="1584"/>
      <c r="AF42" s="1584"/>
      <c r="AG42" s="1584"/>
      <c r="AH42" s="1584"/>
      <c r="AI42" s="1584"/>
      <c r="AJ42" s="1584"/>
      <c r="AK42" s="1584"/>
      <c r="AL42" s="1584"/>
      <c r="AM42" s="1584"/>
      <c r="AN42" s="1585"/>
    </row>
    <row r="43" spans="1:40" s="14" customFormat="1" ht="15" customHeight="1" thickBot="1" thickTop="1">
      <c r="A43" s="1089" t="str">
        <f>Sprachen!L462</f>
        <v>Funktionstests Softwarepaket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1090"/>
    </row>
    <row r="44" spans="1:40" s="78" customFormat="1" ht="24" customHeight="1" thickBot="1" thickTop="1">
      <c r="A44" s="1586" t="str">
        <f>Sprachen!L463</f>
        <v>Geprüft nach Testspezifikation</v>
      </c>
      <c r="B44" s="1587"/>
      <c r="C44" s="1587"/>
      <c r="D44" s="1587"/>
      <c r="E44" s="1587"/>
      <c r="F44" s="1587"/>
      <c r="G44" s="1587"/>
      <c r="H44" s="1587"/>
      <c r="I44" s="1588" t="str">
        <f>Sprachen!L224</f>
        <v>Nachweis-      
dokument</v>
      </c>
      <c r="J44" s="1589"/>
      <c r="K44" s="1589"/>
      <c r="L44" s="1589"/>
      <c r="M44" s="1590"/>
      <c r="N44" s="1590"/>
      <c r="O44" s="1590"/>
      <c r="P44" s="1590"/>
      <c r="Q44" s="1590"/>
      <c r="R44" s="1590"/>
      <c r="S44" s="1590"/>
      <c r="T44" s="1590"/>
      <c r="U44" s="1590"/>
      <c r="V44" s="1590"/>
      <c r="W44" s="1590"/>
      <c r="X44" s="1590"/>
      <c r="Y44" s="1591"/>
      <c r="Z44" s="1592" t="str">
        <f>Sprachen!L361</f>
        <v>Version/ Datum</v>
      </c>
      <c r="AA44" s="1593"/>
      <c r="AB44" s="1593"/>
      <c r="AC44" s="1593"/>
      <c r="AD44" s="1593"/>
      <c r="AE44" s="1593"/>
      <c r="AF44" s="1590"/>
      <c r="AG44" s="1590"/>
      <c r="AH44" s="1590"/>
      <c r="AI44" s="1590"/>
      <c r="AJ44" s="1590"/>
      <c r="AK44" s="1590"/>
      <c r="AL44" s="1590"/>
      <c r="AM44" s="1590"/>
      <c r="AN44" s="1594"/>
    </row>
    <row r="45" spans="1:40" s="14" customFormat="1" ht="15" customHeight="1" thickBot="1" thickTop="1">
      <c r="A45" s="1535" t="str">
        <f>Sprachen!L464</f>
        <v xml:space="preserve">Alle Testsequenzen bestanden? </v>
      </c>
      <c r="B45" s="1536"/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1536"/>
      <c r="Q45" s="1595"/>
      <c r="R45" s="1596"/>
      <c r="S45" s="1597"/>
      <c r="T45" s="1598"/>
      <c r="U45" s="1599" t="str">
        <f>Sprachen!L465</f>
        <v xml:space="preserve">Alle Regressionstest bestanden? </v>
      </c>
      <c r="V45" s="1536"/>
      <c r="W45" s="1536"/>
      <c r="X45" s="1536"/>
      <c r="Y45" s="1536"/>
      <c r="Z45" s="1536"/>
      <c r="AA45" s="1536"/>
      <c r="AB45" s="1536"/>
      <c r="AC45" s="1536"/>
      <c r="AD45" s="1536"/>
      <c r="AE45" s="1536"/>
      <c r="AF45" s="1536"/>
      <c r="AG45" s="1536"/>
      <c r="AH45" s="1536"/>
      <c r="AI45" s="1536"/>
      <c r="AJ45" s="1536"/>
      <c r="AK45" s="1595"/>
      <c r="AL45" s="1596"/>
      <c r="AM45" s="1597"/>
      <c r="AN45" s="1600"/>
    </row>
    <row r="46" spans="1:40" s="78" customFormat="1" ht="38.25" customHeight="1" thickBot="1" thickTop="1">
      <c r="A46" s="1586" t="str">
        <f>Sprachen!L466</f>
        <v>Liste nicht bestandener Tests und Risikobewertung</v>
      </c>
      <c r="B46" s="1587"/>
      <c r="C46" s="1587"/>
      <c r="D46" s="1587"/>
      <c r="E46" s="1587"/>
      <c r="F46" s="1587"/>
      <c r="G46" s="1587"/>
      <c r="H46" s="1587"/>
      <c r="I46" s="1588" t="str">
        <f>Sprachen!L224</f>
        <v>Nachweis-      
dokument</v>
      </c>
      <c r="J46" s="1589"/>
      <c r="K46" s="1589"/>
      <c r="L46" s="1589"/>
      <c r="M46" s="1590"/>
      <c r="N46" s="1590"/>
      <c r="O46" s="1590"/>
      <c r="P46" s="1590"/>
      <c r="Q46" s="1590"/>
      <c r="R46" s="1590"/>
      <c r="S46" s="1590"/>
      <c r="T46" s="1590"/>
      <c r="U46" s="1590"/>
      <c r="V46" s="1590"/>
      <c r="W46" s="1590"/>
      <c r="X46" s="1590"/>
      <c r="Y46" s="1591"/>
      <c r="Z46" s="1592" t="str">
        <f>Sprachen!L361</f>
        <v>Version/ Datum</v>
      </c>
      <c r="AA46" s="1593"/>
      <c r="AB46" s="1593"/>
      <c r="AC46" s="1593"/>
      <c r="AD46" s="1593"/>
      <c r="AE46" s="1593"/>
      <c r="AF46" s="1590"/>
      <c r="AG46" s="1590"/>
      <c r="AH46" s="1590"/>
      <c r="AI46" s="1590"/>
      <c r="AJ46" s="1590"/>
      <c r="AK46" s="1590"/>
      <c r="AL46" s="1590"/>
      <c r="AM46" s="1590"/>
      <c r="AN46" s="1594"/>
    </row>
    <row r="47" spans="1:40" s="78" customFormat="1" ht="49.5" customHeight="1" thickBot="1" thickTop="1">
      <c r="A47" s="1586" t="str">
        <f>Sprachen!L467</f>
        <v>Nachweis der Wirksamkeit der durchgeführten Maßnahmen</v>
      </c>
      <c r="B47" s="1587"/>
      <c r="C47" s="1587"/>
      <c r="D47" s="1587"/>
      <c r="E47" s="1587"/>
      <c r="F47" s="1587"/>
      <c r="G47" s="1587"/>
      <c r="H47" s="1587"/>
      <c r="I47" s="1588" t="str">
        <f>Sprachen!L224</f>
        <v>Nachweis-      
dokument</v>
      </c>
      <c r="J47" s="1589"/>
      <c r="K47" s="1589"/>
      <c r="L47" s="1589"/>
      <c r="M47" s="1590"/>
      <c r="N47" s="1590"/>
      <c r="O47" s="1590"/>
      <c r="P47" s="1590"/>
      <c r="Q47" s="1590"/>
      <c r="R47" s="1590"/>
      <c r="S47" s="1590"/>
      <c r="T47" s="1590"/>
      <c r="U47" s="1590"/>
      <c r="V47" s="1590"/>
      <c r="W47" s="1590"/>
      <c r="X47" s="1590"/>
      <c r="Y47" s="1591"/>
      <c r="Z47" s="1592" t="str">
        <f>Sprachen!L361</f>
        <v>Version/ Datum</v>
      </c>
      <c r="AA47" s="1593"/>
      <c r="AB47" s="1593"/>
      <c r="AC47" s="1593"/>
      <c r="AD47" s="1593"/>
      <c r="AE47" s="1593"/>
      <c r="AF47" s="1590"/>
      <c r="AG47" s="1590"/>
      <c r="AH47" s="1590"/>
      <c r="AI47" s="1590"/>
      <c r="AJ47" s="1590"/>
      <c r="AK47" s="1590"/>
      <c r="AL47" s="1590"/>
      <c r="AM47" s="1590"/>
      <c r="AN47" s="1594"/>
    </row>
    <row r="48" spans="1:40" s="78" customFormat="1" ht="49.5" customHeight="1" thickBot="1" thickTop="1">
      <c r="A48" s="1586" t="str">
        <f>Sprachen!L468</f>
        <v>Welche Sonderfreigaben liegen vor?</v>
      </c>
      <c r="B48" s="1587"/>
      <c r="C48" s="1587"/>
      <c r="D48" s="1587"/>
      <c r="E48" s="1587"/>
      <c r="F48" s="1587"/>
      <c r="G48" s="1587"/>
      <c r="H48" s="1587"/>
      <c r="I48" s="1588" t="str">
        <f>Sprachen!L224</f>
        <v>Nachweis-      
dokument</v>
      </c>
      <c r="J48" s="1589"/>
      <c r="K48" s="1589"/>
      <c r="L48" s="1589"/>
      <c r="M48" s="1590"/>
      <c r="N48" s="1590"/>
      <c r="O48" s="1590"/>
      <c r="P48" s="1590"/>
      <c r="Q48" s="1590"/>
      <c r="R48" s="1590"/>
      <c r="S48" s="1590"/>
      <c r="T48" s="1590"/>
      <c r="U48" s="1590"/>
      <c r="V48" s="1590"/>
      <c r="W48" s="1590"/>
      <c r="X48" s="1590"/>
      <c r="Y48" s="1591"/>
      <c r="Z48" s="1592" t="str">
        <f>Sprachen!L361</f>
        <v>Version/ Datum</v>
      </c>
      <c r="AA48" s="1593"/>
      <c r="AB48" s="1593"/>
      <c r="AC48" s="1593"/>
      <c r="AD48" s="1593"/>
      <c r="AE48" s="1593"/>
      <c r="AF48" s="1590"/>
      <c r="AG48" s="1590"/>
      <c r="AH48" s="1590"/>
      <c r="AI48" s="1590"/>
      <c r="AJ48" s="1590"/>
      <c r="AK48" s="1590"/>
      <c r="AL48" s="1590"/>
      <c r="AM48" s="1590"/>
      <c r="AN48" s="1594"/>
    </row>
    <row r="49" spans="1:40" ht="15.75" thickBot="1" thickTop="1">
      <c r="A49" s="1286" t="str">
        <f>Sprachen!L84</f>
        <v>Bestätigung Organisation</v>
      </c>
      <c r="B49" s="1287"/>
      <c r="C49" s="1287"/>
      <c r="D49" s="1287"/>
      <c r="E49" s="1287"/>
      <c r="F49" s="1287"/>
      <c r="G49" s="1287"/>
      <c r="H49" s="1287"/>
      <c r="I49" s="1287"/>
      <c r="J49" s="1287"/>
      <c r="K49" s="1287"/>
      <c r="L49" s="1287"/>
      <c r="M49" s="1287"/>
      <c r="N49" s="1287"/>
      <c r="O49" s="1287"/>
      <c r="P49" s="1287"/>
      <c r="Q49" s="1287"/>
      <c r="R49" s="1287"/>
      <c r="S49" s="1287"/>
      <c r="T49" s="1287"/>
      <c r="U49" s="1287"/>
      <c r="V49" s="1287"/>
      <c r="W49" s="1287"/>
      <c r="X49" s="1287"/>
      <c r="Y49" s="1287"/>
      <c r="Z49" s="1287"/>
      <c r="AA49" s="1287"/>
      <c r="AB49" s="1287"/>
      <c r="AC49" s="1287"/>
      <c r="AD49" s="1287"/>
      <c r="AE49" s="1287"/>
      <c r="AF49" s="1287"/>
      <c r="AG49" s="1287"/>
      <c r="AH49" s="1287"/>
      <c r="AI49" s="1287"/>
      <c r="AJ49" s="1287"/>
      <c r="AK49" s="1287"/>
      <c r="AL49" s="1287"/>
      <c r="AM49" s="1287"/>
      <c r="AN49" s="1288"/>
    </row>
    <row r="50" spans="1:40" ht="15.75" thickBot="1" thickTop="1">
      <c r="A50" s="1286" t="str">
        <f>Sprachen!L469</f>
        <v>Nachweise zur Freigabe können jederzeit durch den Kunden eingesehen werden.</v>
      </c>
      <c r="B50" s="1287"/>
      <c r="C50" s="1287"/>
      <c r="D50" s="1287"/>
      <c r="E50" s="1287"/>
      <c r="F50" s="1287"/>
      <c r="G50" s="1287"/>
      <c r="H50" s="1287"/>
      <c r="I50" s="1287"/>
      <c r="J50" s="1287"/>
      <c r="K50" s="1287"/>
      <c r="L50" s="1287"/>
      <c r="M50" s="1287"/>
      <c r="N50" s="1287"/>
      <c r="O50" s="1287"/>
      <c r="P50" s="1287"/>
      <c r="Q50" s="1287"/>
      <c r="R50" s="1287"/>
      <c r="S50" s="1287"/>
      <c r="T50" s="1287"/>
      <c r="U50" s="1287"/>
      <c r="V50" s="1287"/>
      <c r="W50" s="1287"/>
      <c r="X50" s="1287"/>
      <c r="Y50" s="1287"/>
      <c r="Z50" s="1287"/>
      <c r="AA50" s="1287"/>
      <c r="AB50" s="1287"/>
      <c r="AC50" s="1287"/>
      <c r="AD50" s="1287"/>
      <c r="AE50" s="1287"/>
      <c r="AF50" s="1287"/>
      <c r="AG50" s="1287"/>
      <c r="AH50" s="1287"/>
      <c r="AI50" s="1287"/>
      <c r="AJ50" s="1287"/>
      <c r="AK50" s="1287"/>
      <c r="AL50" s="1287"/>
      <c r="AM50" s="1287"/>
      <c r="AN50" s="1288"/>
    </row>
    <row r="51" spans="1:40" ht="14.25">
      <c r="A51" s="1289" t="str">
        <f>Sprachen!L234</f>
        <v>Name</v>
      </c>
      <c r="B51" s="1290"/>
      <c r="C51" s="1291"/>
      <c r="D51" s="1291"/>
      <c r="E51" s="1291"/>
      <c r="F51" s="1291"/>
      <c r="G51" s="1291"/>
      <c r="H51" s="1292"/>
      <c r="I51" s="715" t="str">
        <f>IF('Selbstb. Produkt'!I28&lt;&gt;"",'Selbstb. Produkt'!I28,"")</f>
        <v/>
      </c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7"/>
      <c r="V51" s="1293" t="str">
        <f>Sprachen!L61</f>
        <v>Bemerkung</v>
      </c>
      <c r="W51" s="1294"/>
      <c r="X51" s="1294"/>
      <c r="Y51" s="1294"/>
      <c r="Z51" s="1295"/>
      <c r="AA51" s="1299"/>
      <c r="AB51" s="1299"/>
      <c r="AC51" s="1299"/>
      <c r="AD51" s="1299"/>
      <c r="AE51" s="1299"/>
      <c r="AF51" s="1299"/>
      <c r="AG51" s="1299"/>
      <c r="AH51" s="1299"/>
      <c r="AI51" s="1299"/>
      <c r="AJ51" s="1299"/>
      <c r="AK51" s="1299"/>
      <c r="AL51" s="1299"/>
      <c r="AM51" s="1299"/>
      <c r="AN51" s="1300"/>
    </row>
    <row r="52" spans="1:40" ht="14.25">
      <c r="A52" s="1232" t="str">
        <f>Sprachen!L20</f>
        <v>Abteilung</v>
      </c>
      <c r="B52" s="1233"/>
      <c r="C52" s="1234"/>
      <c r="D52" s="1234"/>
      <c r="E52" s="1234"/>
      <c r="F52" s="1234"/>
      <c r="G52" s="1234"/>
      <c r="H52" s="1235"/>
      <c r="I52" s="512" t="str">
        <f>IF('Selbstb. Produkt'!I29&lt;&gt;"",'Selbstb. Produkt'!I29,"")</f>
        <v/>
      </c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4"/>
      <c r="V52" s="1296"/>
      <c r="W52" s="1297"/>
      <c r="X52" s="1297"/>
      <c r="Y52" s="1297"/>
      <c r="Z52" s="1298"/>
      <c r="AA52" s="548"/>
      <c r="AB52" s="548"/>
      <c r="AC52" s="548"/>
      <c r="AD52" s="548"/>
      <c r="AE52" s="548"/>
      <c r="AF52" s="548"/>
      <c r="AG52" s="548"/>
      <c r="AH52" s="548"/>
      <c r="AI52" s="548"/>
      <c r="AJ52" s="548"/>
      <c r="AK52" s="548"/>
      <c r="AL52" s="548"/>
      <c r="AM52" s="548"/>
      <c r="AN52" s="549"/>
    </row>
    <row r="53" spans="1:40" ht="14.25">
      <c r="A53" s="1232" t="str">
        <f>Sprachen!L343</f>
        <v>Telefon</v>
      </c>
      <c r="B53" s="1233"/>
      <c r="C53" s="1234"/>
      <c r="D53" s="1234"/>
      <c r="E53" s="1234"/>
      <c r="F53" s="1234"/>
      <c r="G53" s="1234"/>
      <c r="H53" s="1235"/>
      <c r="I53" s="512" t="str">
        <f>IF('Selbstb. Produkt'!I30&lt;&gt;"",'Selbstb. Produkt'!I30,"")</f>
        <v/>
      </c>
      <c r="J53" s="513"/>
      <c r="K53" s="513"/>
      <c r="L53" s="513"/>
      <c r="M53" s="513"/>
      <c r="N53" s="513"/>
      <c r="O53" s="513"/>
      <c r="P53" s="513"/>
      <c r="Q53" s="513"/>
      <c r="R53" s="513"/>
      <c r="S53" s="513"/>
      <c r="T53" s="513"/>
      <c r="U53" s="514"/>
      <c r="V53" s="1296"/>
      <c r="W53" s="1297"/>
      <c r="X53" s="1297"/>
      <c r="Y53" s="1297"/>
      <c r="Z53" s="129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9"/>
    </row>
    <row r="54" spans="1:40" ht="14.25">
      <c r="A54" s="1232" t="str">
        <f>Sprachen!L119</f>
        <v>E-Mail/Fax-Nr.</v>
      </c>
      <c r="B54" s="1233"/>
      <c r="C54" s="1234"/>
      <c r="D54" s="1234"/>
      <c r="E54" s="1234"/>
      <c r="F54" s="1234"/>
      <c r="G54" s="1234"/>
      <c r="H54" s="1235"/>
      <c r="I54" s="512" t="str">
        <f>IF('Selbstb. Produkt'!I31&lt;&gt;"",'Selbstb. Produkt'!I31,"")</f>
        <v/>
      </c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4"/>
      <c r="V54" s="1296"/>
      <c r="W54" s="1297"/>
      <c r="X54" s="1297"/>
      <c r="Y54" s="1297"/>
      <c r="Z54" s="1298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2"/>
    </row>
    <row r="55" spans="1:40" ht="30" customHeight="1" thickBot="1">
      <c r="A55" s="1251" t="str">
        <f>Sprachen!L91</f>
        <v>Datum</v>
      </c>
      <c r="B55" s="1252"/>
      <c r="C55" s="1253"/>
      <c r="D55" s="1253"/>
      <c r="E55" s="1253"/>
      <c r="F55" s="1253"/>
      <c r="G55" s="1253"/>
      <c r="H55" s="1254"/>
      <c r="I55" s="519" t="str">
        <f>IF('Selbstb. Produkt'!I32&lt;&gt;"",'Selbstb. Produkt'!I32,"")</f>
        <v/>
      </c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1"/>
      <c r="V55" s="1274" t="str">
        <f>Sprachen!L348</f>
        <v>Unterschrift</v>
      </c>
      <c r="W55" s="1275"/>
      <c r="X55" s="1275"/>
      <c r="Y55" s="1275"/>
      <c r="Z55" s="1276"/>
      <c r="AA55" s="697"/>
      <c r="AB55" s="697"/>
      <c r="AC55" s="697"/>
      <c r="AD55" s="697"/>
      <c r="AE55" s="697"/>
      <c r="AF55" s="697"/>
      <c r="AG55" s="697"/>
      <c r="AH55" s="697"/>
      <c r="AI55" s="697"/>
      <c r="AJ55" s="697"/>
      <c r="AK55" s="697"/>
      <c r="AL55" s="697"/>
      <c r="AM55" s="697"/>
      <c r="AN55" s="698"/>
    </row>
    <row r="56" ht="15" thickTop="1"/>
  </sheetData>
  <mergeCells count="228">
    <mergeCell ref="A54:H54"/>
    <mergeCell ref="I54:U54"/>
    <mergeCell ref="A55:H55"/>
    <mergeCell ref="I55:U55"/>
    <mergeCell ref="V55:Z55"/>
    <mergeCell ref="AA55:AN55"/>
    <mergeCell ref="A49:AN49"/>
    <mergeCell ref="A50:AN50"/>
    <mergeCell ref="A51:H51"/>
    <mergeCell ref="I51:U51"/>
    <mergeCell ref="V51:Z54"/>
    <mergeCell ref="AA51:AN54"/>
    <mergeCell ref="A52:H52"/>
    <mergeCell ref="I52:U52"/>
    <mergeCell ref="A53:H53"/>
    <mergeCell ref="I53:U53"/>
    <mergeCell ref="A47:H47"/>
    <mergeCell ref="I47:L47"/>
    <mergeCell ref="M47:Y47"/>
    <mergeCell ref="Z47:AE47"/>
    <mergeCell ref="AF47:AN47"/>
    <mergeCell ref="A48:H48"/>
    <mergeCell ref="I48:L48"/>
    <mergeCell ref="M48:Y48"/>
    <mergeCell ref="Z48:AE48"/>
    <mergeCell ref="AF48:AN48"/>
    <mergeCell ref="A45:Q45"/>
    <mergeCell ref="R45:T45"/>
    <mergeCell ref="U45:AK45"/>
    <mergeCell ref="AL45:AN45"/>
    <mergeCell ref="A46:H46"/>
    <mergeCell ref="I46:L46"/>
    <mergeCell ref="M46:Y46"/>
    <mergeCell ref="Z46:AE46"/>
    <mergeCell ref="AF46:AN46"/>
    <mergeCell ref="A43:AN43"/>
    <mergeCell ref="A44:H44"/>
    <mergeCell ref="I44:L44"/>
    <mergeCell ref="M44:Y44"/>
    <mergeCell ref="Z44:AE44"/>
    <mergeCell ref="AF44:AN44"/>
    <mergeCell ref="A40:B40"/>
    <mergeCell ref="C40:AN40"/>
    <mergeCell ref="A41:H42"/>
    <mergeCell ref="I41:U41"/>
    <mergeCell ref="V41:AC42"/>
    <mergeCell ref="AD41:AN41"/>
    <mergeCell ref="I42:U42"/>
    <mergeCell ref="AD42:AN42"/>
    <mergeCell ref="A37:B37"/>
    <mergeCell ref="C37:AN37"/>
    <mergeCell ref="A38:H39"/>
    <mergeCell ref="I38:U38"/>
    <mergeCell ref="V38:AC39"/>
    <mergeCell ref="AD38:AN38"/>
    <mergeCell ref="I39:U39"/>
    <mergeCell ref="AD39:AN39"/>
    <mergeCell ref="A36:K36"/>
    <mergeCell ref="L36:P36"/>
    <mergeCell ref="Q36:U36"/>
    <mergeCell ref="V36:Z36"/>
    <mergeCell ref="AA36:AE36"/>
    <mergeCell ref="AF36:AN36"/>
    <mergeCell ref="A35:K35"/>
    <mergeCell ref="L35:P35"/>
    <mergeCell ref="Q35:U35"/>
    <mergeCell ref="V35:Z35"/>
    <mergeCell ref="AA35:AE35"/>
    <mergeCell ref="AF35:AN35"/>
    <mergeCell ref="A34:K34"/>
    <mergeCell ref="L34:P34"/>
    <mergeCell ref="Q34:U34"/>
    <mergeCell ref="V34:Z34"/>
    <mergeCell ref="AA34:AE34"/>
    <mergeCell ref="AF34:AN34"/>
    <mergeCell ref="A33:K33"/>
    <mergeCell ref="L33:P33"/>
    <mergeCell ref="Q33:U33"/>
    <mergeCell ref="V33:Z33"/>
    <mergeCell ref="AA33:AE33"/>
    <mergeCell ref="AF33:AN33"/>
    <mergeCell ref="A32:K32"/>
    <mergeCell ref="L32:P32"/>
    <mergeCell ref="Q32:U32"/>
    <mergeCell ref="V32:Z32"/>
    <mergeCell ref="AA32:AE32"/>
    <mergeCell ref="AF32:AN32"/>
    <mergeCell ref="A31:K31"/>
    <mergeCell ref="L31:P31"/>
    <mergeCell ref="Q31:U31"/>
    <mergeCell ref="V31:Z31"/>
    <mergeCell ref="AA31:AE31"/>
    <mergeCell ref="AF31:AN31"/>
    <mergeCell ref="A29:AN29"/>
    <mergeCell ref="A30:K30"/>
    <mergeCell ref="L30:P30"/>
    <mergeCell ref="Q30:U30"/>
    <mergeCell ref="V30:Z30"/>
    <mergeCell ref="AA30:AE30"/>
    <mergeCell ref="AF30:AN30"/>
    <mergeCell ref="A28:K28"/>
    <mergeCell ref="L28:P28"/>
    <mergeCell ref="Q28:U28"/>
    <mergeCell ref="V28:Z28"/>
    <mergeCell ref="AA28:AE28"/>
    <mergeCell ref="AF28:AN28"/>
    <mergeCell ref="A27:K27"/>
    <mergeCell ref="L27:P27"/>
    <mergeCell ref="Q27:U27"/>
    <mergeCell ref="V27:Z27"/>
    <mergeCell ref="AA27:AE27"/>
    <mergeCell ref="AF27:AN27"/>
    <mergeCell ref="A26:K26"/>
    <mergeCell ref="L26:P26"/>
    <mergeCell ref="Q26:U26"/>
    <mergeCell ref="V26:Z26"/>
    <mergeCell ref="AA26:AE26"/>
    <mergeCell ref="AF26:AN26"/>
    <mergeCell ref="A25:K25"/>
    <mergeCell ref="L25:P25"/>
    <mergeCell ref="Q25:U25"/>
    <mergeCell ref="V25:Z25"/>
    <mergeCell ref="AA25:AE25"/>
    <mergeCell ref="AF25:AN25"/>
    <mergeCell ref="A24:K24"/>
    <mergeCell ref="L24:P24"/>
    <mergeCell ref="Q24:U24"/>
    <mergeCell ref="V24:Z24"/>
    <mergeCell ref="AA24:AE24"/>
    <mergeCell ref="AF24:AN24"/>
    <mergeCell ref="A23:K23"/>
    <mergeCell ref="L23:P23"/>
    <mergeCell ref="Q23:U23"/>
    <mergeCell ref="V23:Z23"/>
    <mergeCell ref="AA23:AE23"/>
    <mergeCell ref="AF23:AN23"/>
    <mergeCell ref="A22:K22"/>
    <mergeCell ref="L22:P22"/>
    <mergeCell ref="Q22:U22"/>
    <mergeCell ref="V22:Z22"/>
    <mergeCell ref="AA22:AE22"/>
    <mergeCell ref="AF22:AN22"/>
    <mergeCell ref="A21:K21"/>
    <mergeCell ref="L21:P21"/>
    <mergeCell ref="Q21:U21"/>
    <mergeCell ref="V21:Z21"/>
    <mergeCell ref="AA21:AE21"/>
    <mergeCell ref="AF21:AN21"/>
    <mergeCell ref="A20:K20"/>
    <mergeCell ref="L20:P20"/>
    <mergeCell ref="Q20:U20"/>
    <mergeCell ref="V20:Z20"/>
    <mergeCell ref="AA20:AE20"/>
    <mergeCell ref="AF20:AN20"/>
    <mergeCell ref="A18:AN18"/>
    <mergeCell ref="A19:K19"/>
    <mergeCell ref="L19:P19"/>
    <mergeCell ref="Q19:U19"/>
    <mergeCell ref="V19:Z19"/>
    <mergeCell ref="AA19:AE19"/>
    <mergeCell ref="AF19:AN19"/>
    <mergeCell ref="A16:G16"/>
    <mergeCell ref="I16:R16"/>
    <mergeCell ref="T16:AC16"/>
    <mergeCell ref="AE16:AN16"/>
    <mergeCell ref="A17:G17"/>
    <mergeCell ref="I17:R17"/>
    <mergeCell ref="T17:AC17"/>
    <mergeCell ref="AE17:AN17"/>
    <mergeCell ref="A12:N12"/>
    <mergeCell ref="A13:AN13"/>
    <mergeCell ref="A14:AN14"/>
    <mergeCell ref="A15:G15"/>
    <mergeCell ref="I15:R15"/>
    <mergeCell ref="T15:AC15"/>
    <mergeCell ref="AE15:AN15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5"/>
    <mergeCell ref="V4:AA5"/>
    <mergeCell ref="AB4:AH5"/>
    <mergeCell ref="A5:G5"/>
    <mergeCell ref="H5:N5"/>
    <mergeCell ref="AI4:AN5"/>
  </mergeCells>
  <conditionalFormatting sqref="I51:I55">
    <cfRule type="expression" priority="31" dxfId="13">
      <formula>$I51&lt;&gt;""</formula>
    </cfRule>
    <cfRule type="expression" priority="32" dxfId="1">
      <formula>$I51=""</formula>
    </cfRule>
  </conditionalFormatting>
  <conditionalFormatting sqref="AA51:AA55">
    <cfRule type="expression" priority="33" dxfId="13">
      <formula>$AA51&lt;&gt;""</formula>
    </cfRule>
    <cfRule type="expression" priority="34" dxfId="1">
      <formula>$AA51=""</formula>
    </cfRule>
  </conditionalFormatting>
  <conditionalFormatting sqref="U2:AN2">
    <cfRule type="expression" priority="29" dxfId="13">
      <formula>$U$2&lt;&gt;""</formula>
    </cfRule>
    <cfRule type="expression" priority="30" dxfId="1">
      <formula>$U$2=""</formula>
    </cfRule>
  </conditionalFormatting>
  <conditionalFormatting sqref="AI9:AN11 AI8 AI7:AN7 AI4 AI6">
    <cfRule type="expression" priority="27" dxfId="13">
      <formula>$AI4&lt;&gt;""</formula>
    </cfRule>
    <cfRule type="expression" priority="28" dxfId="1">
      <formula>$AI4=""</formula>
    </cfRule>
  </conditionalFormatting>
  <conditionalFormatting sqref="V6:AA11 V4">
    <cfRule type="expression" priority="25" dxfId="13">
      <formula>$V4&lt;&gt;""</formula>
    </cfRule>
    <cfRule type="expression" priority="26" dxfId="1">
      <formula>$V4=""</formula>
    </cfRule>
  </conditionalFormatting>
  <conditionalFormatting sqref="H4:H11">
    <cfRule type="expression" priority="23" dxfId="13">
      <formula>$H4&lt;&gt;""</formula>
    </cfRule>
    <cfRule type="expression" priority="24" dxfId="1">
      <formula>$H4=""</formula>
    </cfRule>
  </conditionalFormatting>
  <conditionalFormatting sqref="U1:AN1">
    <cfRule type="expression" priority="21" dxfId="13">
      <formula>$U$1&lt;&gt;""</formula>
    </cfRule>
    <cfRule type="expression" priority="22" dxfId="1">
      <formula>$U$1=""</formula>
    </cfRule>
  </conditionalFormatting>
  <conditionalFormatting sqref="L31:Z36 AF31:AN36">
    <cfRule type="expression" priority="20" dxfId="13">
      <formula>L31&lt;&gt;""</formula>
    </cfRule>
  </conditionalFormatting>
  <conditionalFormatting sqref="I15:I17 T15:T17 AE15:AE17">
    <cfRule type="expression" priority="19" dxfId="13">
      <formula>I15&lt;&gt;""</formula>
    </cfRule>
  </conditionalFormatting>
  <conditionalFormatting sqref="L20:Z28">
    <cfRule type="expression" priority="17" dxfId="13">
      <formula>L20&lt;&gt;""</formula>
    </cfRule>
  </conditionalFormatting>
  <conditionalFormatting sqref="AF20:AN28">
    <cfRule type="expression" priority="16" dxfId="13">
      <formula>AF20&lt;&gt;""</formula>
    </cfRule>
  </conditionalFormatting>
  <conditionalFormatting sqref="L24:AN28">
    <cfRule type="expression" priority="18" dxfId="1">
      <formula>$A24&lt;&gt;""</formula>
    </cfRule>
  </conditionalFormatting>
  <conditionalFormatting sqref="L32:AN36">
    <cfRule type="expression" priority="13" dxfId="1">
      <formula>$A32&lt;&gt;""</formula>
    </cfRule>
  </conditionalFormatting>
  <conditionalFormatting sqref="M44:Y44">
    <cfRule type="expression" priority="12" dxfId="13">
      <formula>$M44&lt;&gt;""</formula>
    </cfRule>
  </conditionalFormatting>
  <conditionalFormatting sqref="AF44:AN44">
    <cfRule type="expression" priority="11" dxfId="13">
      <formula>$AF$44&lt;&gt;""</formula>
    </cfRule>
  </conditionalFormatting>
  <conditionalFormatting sqref="M46:Y46">
    <cfRule type="expression" priority="6" dxfId="13">
      <formula>$M46&lt;&gt;""</formula>
    </cfRule>
  </conditionalFormatting>
  <conditionalFormatting sqref="AF46:AN46">
    <cfRule type="expression" priority="5" dxfId="13">
      <formula>$AF$44&lt;&gt;""</formula>
    </cfRule>
  </conditionalFormatting>
  <conditionalFormatting sqref="M47:Y47">
    <cfRule type="expression" priority="4" dxfId="13">
      <formula>$M47&lt;&gt;""</formula>
    </cfRule>
  </conditionalFormatting>
  <conditionalFormatting sqref="AF47:AN47">
    <cfRule type="expression" priority="3" dxfId="13">
      <formula>$AF$44&lt;&gt;""</formula>
    </cfRule>
  </conditionalFormatting>
  <conditionalFormatting sqref="M48:Y48">
    <cfRule type="expression" priority="2" dxfId="13">
      <formula>$M48&lt;&gt;""</formula>
    </cfRule>
  </conditionalFormatting>
  <conditionalFormatting sqref="AF48:AN48">
    <cfRule type="expression" priority="1" dxfId="13">
      <formula>$AF$44&lt;&gt;""</formula>
    </cfRule>
  </conditionalFormatting>
  <conditionalFormatting sqref="AA20:AE28 AA31:AE36">
    <cfRule type="expression" priority="14" dxfId="7">
      <formula>$AA20=Sprachen!$L$5</formula>
    </cfRule>
    <cfRule type="expression" priority="15" dxfId="8">
      <formula>$AA20=Sprachen!$L$4</formula>
    </cfRule>
  </conditionalFormatting>
  <conditionalFormatting sqref="AL45:AN45">
    <cfRule type="expression" priority="9" dxfId="7">
      <formula>$AL$45=Sprachen!$L$5</formula>
    </cfRule>
    <cfRule type="expression" priority="10" dxfId="8">
      <formula>$AL$45=Sprachen!$L$4</formula>
    </cfRule>
  </conditionalFormatting>
  <conditionalFormatting sqref="R45:T45">
    <cfRule type="expression" priority="7" dxfId="7">
      <formula>$R$45=Sprachen!$L$5</formula>
    </cfRule>
    <cfRule type="expression" priority="8" dxfId="8">
      <formula>$R$45=Sprachen!$L$4</formula>
    </cfRule>
  </conditionalFormatting>
  <dataValidations count="2">
    <dataValidation type="list" allowBlank="1" showInputMessage="1" showErrorMessage="1" sqref="A12:N12">
      <formula1>Sprachen!$L$73:$L$74</formula1>
    </dataValidation>
    <dataValidation type="list" allowBlank="1" showInputMessage="1" showErrorMessage="1" sqref="AA20:AE28 AA31:AE36 AL45:AN45 R45:T45">
      <formula1>Sprachen!$L$3:$L$5</formula1>
    </dataValidation>
  </dataValidation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1"/>
  <headerFooter>
    <oddFooter>&amp;C&amp;P/&amp;N</oddFooter>
  </headerFooter>
  <rowBreaks count="1" manualBreakCount="1">
    <brk id="4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>
            <xm:f>$AA20=Sprachen!$L$5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15">
            <xm:f>$AA20=Sprachen!$L$4</xm:f>
            <x14:dxf>
              <fill>
                <patternFill>
                  <bgColor theme="9" tint="0.7999799847602844"/>
                </patternFill>
              </fill>
            </x14:dxf>
          </x14:cfRule>
          <xm:sqref>AA20:AE28 AA31:AE36</xm:sqref>
        </x14:conditionalFormatting>
        <x14:conditionalFormatting xmlns:xm="http://schemas.microsoft.com/office/excel/2006/main">
          <x14:cfRule type="expression" priority="9">
            <xm:f>$AL$45=Sprachen!$L$5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10">
            <xm:f>$AL$45=Sprachen!$L$4</xm:f>
            <x14:dxf>
              <fill>
                <patternFill>
                  <bgColor theme="9" tint="0.7999799847602844"/>
                </patternFill>
              </fill>
            </x14:dxf>
          </x14:cfRule>
          <xm:sqref>AL45:AN45</xm:sqref>
        </x14:conditionalFormatting>
        <x14:conditionalFormatting xmlns:xm="http://schemas.microsoft.com/office/excel/2006/main">
          <x14:cfRule type="expression" priority="7">
            <xm:f>$R$45=Sprachen!$L$5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8">
            <xm:f>$R$45=Sprachen!$L$4</xm:f>
            <x14:dxf>
              <fill>
                <patternFill>
                  <bgColor theme="9" tint="0.7999799847602844"/>
                </patternFill>
              </fill>
            </x14:dxf>
          </x14:cfRule>
          <xm:sqref>R45:T45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967AF-2E03-4044-A357-B04E9AA91773}">
  <sheetPr>
    <tabColor rgb="FFFFC000"/>
  </sheetPr>
  <dimension ref="A1:CF28"/>
  <sheetViews>
    <sheetView zoomScale="90" zoomScaleNormal="90" workbookViewId="0" topLeftCell="A1">
      <selection activeCell="BL14" sqref="BL14"/>
    </sheetView>
  </sheetViews>
  <sheetFormatPr defaultColWidth="11.00390625" defaultRowHeight="14.25"/>
  <cols>
    <col min="1" max="1" width="1.75390625" style="96" customWidth="1"/>
    <col min="2" max="58" width="2.25390625" style="79" customWidth="1"/>
    <col min="59" max="61" width="11.00390625" style="79" hidden="1" customWidth="1"/>
    <col min="62" max="62" width="1.75390625" style="79" customWidth="1"/>
    <col min="63" max="84" width="11.00390625" style="96" customWidth="1"/>
    <col min="85" max="16384" width="11.00390625" style="79" customWidth="1"/>
  </cols>
  <sheetData>
    <row r="1" spans="2:62" ht="20.25" customHeight="1" thickTop="1">
      <c r="B1" s="844" t="str">
        <f>Sprachen!L482</f>
        <v>Absicherung besondere Merkmale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  <c r="AM1" s="1610"/>
      <c r="AN1" s="1610"/>
      <c r="AO1" s="1610"/>
      <c r="AP1" s="1610"/>
      <c r="AQ1" s="1610"/>
      <c r="AR1" s="1610"/>
      <c r="AS1" s="1610"/>
      <c r="AT1" s="1610"/>
      <c r="AU1" s="841" t="str">
        <f>Sprachen!L493</f>
        <v>Stand</v>
      </c>
      <c r="AV1" s="841"/>
      <c r="AW1" s="839"/>
      <c r="AX1" s="839"/>
      <c r="AY1" s="1617" t="str">
        <f>Sprachen!L492</f>
        <v>Datum</v>
      </c>
      <c r="AZ1" s="1617"/>
      <c r="BA1" s="1617"/>
      <c r="BB1" s="839"/>
      <c r="BC1" s="839"/>
      <c r="BD1" s="839"/>
      <c r="BE1" s="839"/>
      <c r="BF1" s="840"/>
      <c r="BH1" s="80" t="s">
        <v>621</v>
      </c>
      <c r="BJ1" s="96"/>
    </row>
    <row r="2" spans="2:62" ht="21" customHeight="1" thickBot="1">
      <c r="B2" s="1608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11" t="str">
        <f>Sprachen!L255</f>
        <v>Organisation</v>
      </c>
      <c r="P2" s="1611"/>
      <c r="Q2" s="1611"/>
      <c r="R2" s="1611"/>
      <c r="S2" s="1611"/>
      <c r="T2" s="1611"/>
      <c r="U2" s="1611"/>
      <c r="V2" s="1611"/>
      <c r="W2" s="1611"/>
      <c r="X2" s="1611"/>
      <c r="Y2" s="1611"/>
      <c r="Z2" s="1611"/>
      <c r="AA2" s="1611"/>
      <c r="AB2" s="1611"/>
      <c r="AC2" s="1611"/>
      <c r="AD2" s="1611"/>
      <c r="AE2" s="1611"/>
      <c r="AF2" s="1611"/>
      <c r="AG2" s="1611"/>
      <c r="AH2" s="1611"/>
      <c r="AI2" s="1611"/>
      <c r="AJ2" s="1611"/>
      <c r="AK2" s="1611"/>
      <c r="AL2" s="1611"/>
      <c r="AM2" s="1612" t="str">
        <f>IF(Deckblatt!U2&lt;&gt;"",Deckblatt!U2,"")</f>
        <v/>
      </c>
      <c r="AN2" s="1612"/>
      <c r="AO2" s="1612"/>
      <c r="AP2" s="1612"/>
      <c r="AQ2" s="1612"/>
      <c r="AR2" s="1612"/>
      <c r="AS2" s="1612"/>
      <c r="AT2" s="1612"/>
      <c r="AU2" s="1612"/>
      <c r="AV2" s="1612"/>
      <c r="AW2" s="1612"/>
      <c r="AX2" s="1612"/>
      <c r="AY2" s="1612"/>
      <c r="AZ2" s="1612"/>
      <c r="BA2" s="1612"/>
      <c r="BB2" s="1612"/>
      <c r="BC2" s="1612"/>
      <c r="BD2" s="1612"/>
      <c r="BE2" s="1612"/>
      <c r="BF2" s="1613"/>
      <c r="BH2" s="79">
        <f>'Anlage 4 PPF-Bewertung'!AP3</f>
        <v>0</v>
      </c>
      <c r="BJ2" s="96"/>
    </row>
    <row r="3" spans="1:84" s="81" customFormat="1" ht="16.5" customHeight="1" thickBot="1" thickTop="1">
      <c r="A3" s="97"/>
      <c r="B3" s="1614" t="str">
        <f>Sprachen!L46</f>
        <v>Angaben zur Organisation</v>
      </c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6"/>
      <c r="AD3" s="1615" t="str">
        <f>Sprachen!L45</f>
        <v>Angaben zum Kunden</v>
      </c>
      <c r="AE3" s="1615"/>
      <c r="AF3" s="1615"/>
      <c r="AG3" s="1615"/>
      <c r="AH3" s="1615"/>
      <c r="AI3" s="1615"/>
      <c r="AJ3" s="1615"/>
      <c r="AK3" s="1615"/>
      <c r="AL3" s="1615"/>
      <c r="AM3" s="1615"/>
      <c r="AN3" s="1615"/>
      <c r="AO3" s="1615"/>
      <c r="AP3" s="1615"/>
      <c r="AQ3" s="1615"/>
      <c r="AR3" s="1615"/>
      <c r="AS3" s="1615"/>
      <c r="AT3" s="1615"/>
      <c r="AU3" s="1615"/>
      <c r="AV3" s="1615"/>
      <c r="AW3" s="1615"/>
      <c r="AX3" s="1615"/>
      <c r="AY3" s="1615"/>
      <c r="AZ3" s="1615"/>
      <c r="BA3" s="1615"/>
      <c r="BB3" s="1615"/>
      <c r="BC3" s="1615"/>
      <c r="BD3" s="1615"/>
      <c r="BE3" s="1615"/>
      <c r="BF3" s="1616"/>
      <c r="BH3" s="79"/>
      <c r="BI3" s="79"/>
      <c r="BJ3" s="96"/>
      <c r="BK3" s="96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2:62" ht="15" thickTop="1">
      <c r="B4" s="1618" t="str">
        <f>Sprachen!L199</f>
        <v>Lieferstandort</v>
      </c>
      <c r="C4" s="1619"/>
      <c r="D4" s="1619"/>
      <c r="E4" s="1619"/>
      <c r="F4" s="1619"/>
      <c r="G4" s="1619"/>
      <c r="H4" s="1619"/>
      <c r="I4" s="1620" t="str">
        <f>IF(Deckblatt!H18&lt;&gt;"",Deckblatt!H18,"")</f>
        <v/>
      </c>
      <c r="J4" s="1620"/>
      <c r="K4" s="1620"/>
      <c r="L4" s="1620"/>
      <c r="M4" s="1620"/>
      <c r="N4" s="1620"/>
      <c r="O4" s="1621"/>
      <c r="P4" s="1618" t="str">
        <f>Sprachen!L304</f>
        <v>Sachnummer</v>
      </c>
      <c r="Q4" s="1619"/>
      <c r="R4" s="1619"/>
      <c r="S4" s="1619"/>
      <c r="T4" s="1619"/>
      <c r="U4" s="1619"/>
      <c r="V4" s="1619"/>
      <c r="W4" s="1620" t="str">
        <f>IF(Deckblatt!H20&lt;&gt;"",Deckblatt!H20,"")</f>
        <v/>
      </c>
      <c r="X4" s="1620"/>
      <c r="Y4" s="1620"/>
      <c r="Z4" s="1620"/>
      <c r="AA4" s="1620"/>
      <c r="AB4" s="1620"/>
      <c r="AC4" s="1621"/>
      <c r="AD4" s="1622" t="str">
        <f>Sprachen!L187</f>
        <v>Kunde</v>
      </c>
      <c r="AE4" s="1623"/>
      <c r="AF4" s="1623"/>
      <c r="AG4" s="1623"/>
      <c r="AH4" s="1623"/>
      <c r="AI4" s="1623"/>
      <c r="AJ4" s="1623"/>
      <c r="AK4" s="1628" t="str">
        <f>IF(Deckblatt!AI16&lt;&gt;"",Deckblatt!AI16,"")</f>
        <v/>
      </c>
      <c r="AL4" s="1629"/>
      <c r="AM4" s="1629"/>
      <c r="AN4" s="1629"/>
      <c r="AO4" s="1629"/>
      <c r="AP4" s="1629"/>
      <c r="AQ4" s="1629"/>
      <c r="AR4" s="1629"/>
      <c r="AS4" s="1630"/>
      <c r="AT4" s="1633" t="str">
        <f>Sprachen!L304</f>
        <v>Sachnummer</v>
      </c>
      <c r="AU4" s="1634"/>
      <c r="AV4" s="1634"/>
      <c r="AW4" s="1634"/>
      <c r="AX4" s="1634"/>
      <c r="AY4" s="1634"/>
      <c r="AZ4" s="1635"/>
      <c r="BA4" s="1636" t="str">
        <f>IF(Deckblatt!AI21&lt;&gt;"",Deckblatt!AI21,"")</f>
        <v/>
      </c>
      <c r="BB4" s="1637"/>
      <c r="BC4" s="1637"/>
      <c r="BD4" s="1637"/>
      <c r="BE4" s="1637"/>
      <c r="BF4" s="1638"/>
      <c r="BJ4" s="96"/>
    </row>
    <row r="5" spans="2:62" ht="14.25">
      <c r="B5" s="1645" t="str">
        <f>Sprachen!L276</f>
        <v>Produktionsstandort</v>
      </c>
      <c r="C5" s="1646"/>
      <c r="D5" s="1646"/>
      <c r="E5" s="1646"/>
      <c r="F5" s="1646"/>
      <c r="G5" s="1646"/>
      <c r="H5" s="1646"/>
      <c r="I5" s="1647" t="str">
        <f>IF(Deckblatt!H19&lt;&gt;"",Deckblatt!H19,"")</f>
        <v/>
      </c>
      <c r="J5" s="1647"/>
      <c r="K5" s="1647"/>
      <c r="L5" s="1647"/>
      <c r="M5" s="1647"/>
      <c r="N5" s="1647"/>
      <c r="O5" s="1648"/>
      <c r="P5" s="1645" t="str">
        <f>Sprachen!L65</f>
        <v>Benennung</v>
      </c>
      <c r="Q5" s="1646"/>
      <c r="R5" s="1646"/>
      <c r="S5" s="1646"/>
      <c r="T5" s="1646"/>
      <c r="U5" s="1646"/>
      <c r="V5" s="1646"/>
      <c r="W5" s="1647" t="str">
        <f>IF(Deckblatt!H21&lt;&gt;"",Deckblatt!H21,"")</f>
        <v/>
      </c>
      <c r="X5" s="1647"/>
      <c r="Y5" s="1647"/>
      <c r="Z5" s="1647"/>
      <c r="AA5" s="1647"/>
      <c r="AB5" s="1647"/>
      <c r="AC5" s="1648"/>
      <c r="AD5" s="1624"/>
      <c r="AE5" s="1625"/>
      <c r="AF5" s="1625"/>
      <c r="AG5" s="1625"/>
      <c r="AH5" s="1625"/>
      <c r="AI5" s="1625"/>
      <c r="AJ5" s="1625"/>
      <c r="AK5" s="831"/>
      <c r="AL5" s="832"/>
      <c r="AM5" s="832"/>
      <c r="AN5" s="832"/>
      <c r="AO5" s="832"/>
      <c r="AP5" s="832"/>
      <c r="AQ5" s="832"/>
      <c r="AR5" s="832"/>
      <c r="AS5" s="1631"/>
      <c r="AT5" s="1645" t="str">
        <f>Sprachen!L65</f>
        <v>Benennung</v>
      </c>
      <c r="AU5" s="1646"/>
      <c r="AV5" s="1646"/>
      <c r="AW5" s="1646"/>
      <c r="AX5" s="1646"/>
      <c r="AY5" s="1646"/>
      <c r="AZ5" s="1646"/>
      <c r="BA5" s="1647" t="str">
        <f>IF(Deckblatt!AI22&lt;&gt;"",Deckblatt!AI22,"")</f>
        <v/>
      </c>
      <c r="BB5" s="1647"/>
      <c r="BC5" s="1647"/>
      <c r="BD5" s="1647"/>
      <c r="BE5" s="1647"/>
      <c r="BF5" s="1648"/>
      <c r="BJ5" s="96"/>
    </row>
    <row r="6" spans="2:62" ht="16.5" customHeight="1" thickBot="1">
      <c r="B6" s="1639" t="str">
        <f>Sprachen!L177</f>
        <v>Kennung/DUNS</v>
      </c>
      <c r="C6" s="1640"/>
      <c r="D6" s="1640"/>
      <c r="E6" s="1640"/>
      <c r="F6" s="1640"/>
      <c r="G6" s="1640"/>
      <c r="H6" s="1640"/>
      <c r="I6" s="1606" t="str">
        <f>IF(Deckblatt!V23&lt;&gt;"",Deckblatt!V23,"")</f>
        <v/>
      </c>
      <c r="J6" s="1606"/>
      <c r="K6" s="1606"/>
      <c r="L6" s="1606"/>
      <c r="M6" s="1606"/>
      <c r="N6" s="1606"/>
      <c r="O6" s="1607"/>
      <c r="P6" s="1641" t="str">
        <f>Sprachen!L374</f>
        <v>Zeichnungsnummer</v>
      </c>
      <c r="Q6" s="1642"/>
      <c r="R6" s="1642"/>
      <c r="S6" s="1642"/>
      <c r="T6" s="1642"/>
      <c r="U6" s="1642"/>
      <c r="V6" s="1642"/>
      <c r="W6" s="1643" t="str">
        <f>IF(Deckblatt!H22&lt;&gt;"",Deckblatt!H22,"")</f>
        <v/>
      </c>
      <c r="X6" s="1643"/>
      <c r="Y6" s="1643"/>
      <c r="Z6" s="1643"/>
      <c r="AA6" s="1643"/>
      <c r="AB6" s="1643"/>
      <c r="AC6" s="1644"/>
      <c r="AD6" s="1626"/>
      <c r="AE6" s="1627"/>
      <c r="AF6" s="1627"/>
      <c r="AG6" s="1627"/>
      <c r="AH6" s="1627"/>
      <c r="AI6" s="1627"/>
      <c r="AJ6" s="1627"/>
      <c r="AK6" s="1632"/>
      <c r="AL6" s="1612"/>
      <c r="AM6" s="1612"/>
      <c r="AN6" s="1612"/>
      <c r="AO6" s="1612"/>
      <c r="AP6" s="1612"/>
      <c r="AQ6" s="1612"/>
      <c r="AR6" s="1612"/>
      <c r="AS6" s="1613"/>
      <c r="AT6" s="1641" t="str">
        <f>Sprachen!L374</f>
        <v>Zeichnungsnummer</v>
      </c>
      <c r="AU6" s="1642"/>
      <c r="AV6" s="1642"/>
      <c r="AW6" s="1642"/>
      <c r="AX6" s="1642"/>
      <c r="AY6" s="1642"/>
      <c r="AZ6" s="1642"/>
      <c r="BA6" s="1643" t="str">
        <f>IF(Deckblatt!AI23&lt;&gt;"",Deckblatt!AI23,"")</f>
        <v/>
      </c>
      <c r="BB6" s="1643"/>
      <c r="BC6" s="1643"/>
      <c r="BD6" s="1643"/>
      <c r="BE6" s="1643"/>
      <c r="BF6" s="1644"/>
      <c r="BJ6" s="96"/>
    </row>
    <row r="7" spans="2:62" ht="16.5" customHeight="1" thickBot="1" thickTop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601" t="str">
        <f>Sprachen!L494</f>
        <v>Stand / Datum</v>
      </c>
      <c r="Q7" s="1602"/>
      <c r="R7" s="1602"/>
      <c r="S7" s="1602"/>
      <c r="T7" s="1602"/>
      <c r="U7" s="1602"/>
      <c r="V7" s="1603"/>
      <c r="W7" s="1606"/>
      <c r="X7" s="1606"/>
      <c r="Y7" s="1606"/>
      <c r="Z7" s="1606"/>
      <c r="AA7" s="1606"/>
      <c r="AB7" s="1606"/>
      <c r="AC7" s="1607"/>
      <c r="AD7" s="129"/>
      <c r="AE7" s="129"/>
      <c r="AF7" s="129"/>
      <c r="AG7" s="129"/>
      <c r="AH7" s="129"/>
      <c r="AI7" s="129"/>
      <c r="AJ7" s="129"/>
      <c r="AK7" s="130"/>
      <c r="AL7" s="130"/>
      <c r="AM7" s="130"/>
      <c r="AN7" s="130"/>
      <c r="AO7" s="130"/>
      <c r="AP7" s="130"/>
      <c r="AQ7" s="130"/>
      <c r="AR7" s="130"/>
      <c r="AS7" s="130"/>
      <c r="AT7" s="1604" t="str">
        <f>Sprachen!L494</f>
        <v>Stand / Datum</v>
      </c>
      <c r="AU7" s="1605"/>
      <c r="AV7" s="1605"/>
      <c r="AW7" s="1605"/>
      <c r="AX7" s="1605"/>
      <c r="AY7" s="1605"/>
      <c r="AZ7" s="1605"/>
      <c r="BA7" s="1606"/>
      <c r="BB7" s="1606"/>
      <c r="BC7" s="1606"/>
      <c r="BD7" s="1606"/>
      <c r="BE7" s="1606"/>
      <c r="BF7" s="1607"/>
      <c r="BJ7" s="96"/>
    </row>
    <row r="8" s="110" customFormat="1" ht="16.5" customHeight="1" thickTop="1"/>
    <row r="9" s="110" customFormat="1" ht="16.5" customHeight="1"/>
    <row r="10" spans="2:4" s="110" customFormat="1" ht="16.5" customHeight="1" thickBot="1">
      <c r="B10" s="111"/>
      <c r="C10" s="111"/>
      <c r="D10" s="111"/>
    </row>
    <row r="11" spans="2:62" ht="28.15" customHeight="1" thickTop="1">
      <c r="B11" s="1711" t="s">
        <v>1027</v>
      </c>
      <c r="C11" s="1712"/>
      <c r="D11" s="1713" t="str">
        <f>Sprachen!L483</f>
        <v>Merkmal</v>
      </c>
      <c r="E11" s="1713"/>
      <c r="F11" s="1713"/>
      <c r="G11" s="1713"/>
      <c r="H11" s="1713"/>
      <c r="I11" s="1713"/>
      <c r="J11" s="1713"/>
      <c r="K11" s="1713"/>
      <c r="L11" s="1713" t="str">
        <f>Sprachen!L485</f>
        <v>Wert</v>
      </c>
      <c r="M11" s="1713"/>
      <c r="N11" s="1713"/>
      <c r="O11" s="1713"/>
      <c r="P11" s="1713"/>
      <c r="Q11" s="1713"/>
      <c r="R11" s="1713" t="str">
        <f>Sprachen!L486</f>
        <v>Toleranz</v>
      </c>
      <c r="S11" s="1713"/>
      <c r="T11" s="1713"/>
      <c r="U11" s="1713"/>
      <c r="V11" s="1713" t="str">
        <f>Sprachen!L487</f>
        <v>Absicherung durch</v>
      </c>
      <c r="W11" s="1713"/>
      <c r="X11" s="1713"/>
      <c r="Y11" s="1713"/>
      <c r="Z11" s="1713"/>
      <c r="AA11" s="1713"/>
      <c r="AB11" s="1713"/>
      <c r="AC11" s="1713"/>
      <c r="AD11" s="1713"/>
      <c r="AE11" s="1713"/>
      <c r="AF11" s="1713"/>
      <c r="AG11" s="1701" t="str">
        <f>Sprachen!L489</f>
        <v>Messmittel</v>
      </c>
      <c r="AH11" s="1702"/>
      <c r="AI11" s="1702"/>
      <c r="AJ11" s="1702"/>
      <c r="AK11" s="1702"/>
      <c r="AL11" s="1702"/>
      <c r="AM11" s="1702"/>
      <c r="AN11" s="1704"/>
      <c r="AO11" s="1701" t="str">
        <f>Sprachen!L490</f>
        <v>Prüfmittel-
fähigkeit</v>
      </c>
      <c r="AP11" s="1702"/>
      <c r="AQ11" s="1702"/>
      <c r="AR11" s="1702"/>
      <c r="AS11" s="1702"/>
      <c r="AT11" s="1701" t="s">
        <v>1029</v>
      </c>
      <c r="AU11" s="1702"/>
      <c r="AV11" s="1704"/>
      <c r="AW11" s="1702" t="s">
        <v>980</v>
      </c>
      <c r="AX11" s="1702"/>
      <c r="AY11" s="1704"/>
      <c r="AZ11" s="1701" t="str">
        <f>Sprachen!L491</f>
        <v>Anmerkung / Erläuterung</v>
      </c>
      <c r="BA11" s="1702"/>
      <c r="BB11" s="1702"/>
      <c r="BC11" s="1702"/>
      <c r="BD11" s="1702"/>
      <c r="BE11" s="1702"/>
      <c r="BF11" s="1703"/>
      <c r="BJ11" s="96"/>
    </row>
    <row r="12" spans="2:62" ht="22.9" customHeight="1" thickBot="1">
      <c r="B12" s="1697"/>
      <c r="C12" s="1698"/>
      <c r="D12" s="1693" t="str">
        <f>Sprachen!L484</f>
        <v>(Maß, Funktion, Prüfung)</v>
      </c>
      <c r="E12" s="1693"/>
      <c r="F12" s="1693"/>
      <c r="G12" s="1693"/>
      <c r="H12" s="1693"/>
      <c r="I12" s="1693"/>
      <c r="J12" s="1693"/>
      <c r="K12" s="1693"/>
      <c r="L12" s="1693"/>
      <c r="M12" s="1693"/>
      <c r="N12" s="1693"/>
      <c r="O12" s="1693"/>
      <c r="P12" s="1693"/>
      <c r="Q12" s="1693"/>
      <c r="R12" s="1694"/>
      <c r="S12" s="1694"/>
      <c r="T12" s="1694"/>
      <c r="U12" s="1694"/>
      <c r="V12" s="1719" t="str">
        <f>Sprachen!L488</f>
        <v>Kurz-/Langzeitfähigkeit oder 100% Prüfung</v>
      </c>
      <c r="W12" s="1719"/>
      <c r="X12" s="1719"/>
      <c r="Y12" s="1719"/>
      <c r="Z12" s="1719"/>
      <c r="AA12" s="1719"/>
      <c r="AB12" s="1719"/>
      <c r="AC12" s="1719"/>
      <c r="AD12" s="1719"/>
      <c r="AE12" s="1719"/>
      <c r="AF12" s="1719"/>
      <c r="AG12" s="1716"/>
      <c r="AH12" s="1717"/>
      <c r="AI12" s="1717"/>
      <c r="AJ12" s="1717"/>
      <c r="AK12" s="1717"/>
      <c r="AL12" s="1717"/>
      <c r="AM12" s="1717"/>
      <c r="AN12" s="1718"/>
      <c r="AO12" s="1714" t="s">
        <v>984</v>
      </c>
      <c r="AP12" s="1714"/>
      <c r="AQ12" s="1714"/>
      <c r="AR12" s="1714"/>
      <c r="AS12" s="1715"/>
      <c r="AT12" s="1708">
        <v>2</v>
      </c>
      <c r="AU12" s="1709"/>
      <c r="AV12" s="1710"/>
      <c r="AW12" s="1705">
        <v>1.67</v>
      </c>
      <c r="AX12" s="1706"/>
      <c r="AY12" s="1707"/>
      <c r="AZ12" s="108"/>
      <c r="BA12" s="109"/>
      <c r="BB12" s="109"/>
      <c r="BC12" s="109"/>
      <c r="BD12" s="109"/>
      <c r="BE12" s="109"/>
      <c r="BF12" s="112"/>
      <c r="BJ12" s="96"/>
    </row>
    <row r="13" spans="2:62" ht="14.25" customHeight="1" thickBot="1">
      <c r="B13" s="1699">
        <v>1</v>
      </c>
      <c r="C13" s="1700"/>
      <c r="D13" s="1695"/>
      <c r="E13" s="1696"/>
      <c r="F13" s="1696"/>
      <c r="G13" s="1696"/>
      <c r="H13" s="1696"/>
      <c r="I13" s="1696"/>
      <c r="J13" s="1696"/>
      <c r="K13" s="1696"/>
      <c r="L13" s="1695"/>
      <c r="M13" s="1696"/>
      <c r="N13" s="1696"/>
      <c r="O13" s="1696"/>
      <c r="P13" s="1696"/>
      <c r="Q13" s="1696"/>
      <c r="R13" s="1695"/>
      <c r="S13" s="1696"/>
      <c r="T13" s="1696"/>
      <c r="U13" s="1696"/>
      <c r="V13" s="1690"/>
      <c r="W13" s="1691"/>
      <c r="X13" s="1691"/>
      <c r="Y13" s="1691"/>
      <c r="Z13" s="1691"/>
      <c r="AA13" s="1691"/>
      <c r="AB13" s="1691"/>
      <c r="AC13" s="1691"/>
      <c r="AD13" s="1691"/>
      <c r="AE13" s="1691"/>
      <c r="AF13" s="1691"/>
      <c r="AG13" s="1690"/>
      <c r="AH13" s="1691"/>
      <c r="AI13" s="1691"/>
      <c r="AJ13" s="1691"/>
      <c r="AK13" s="1691"/>
      <c r="AL13" s="1691"/>
      <c r="AM13" s="1691"/>
      <c r="AN13" s="1691"/>
      <c r="AO13" s="1690"/>
      <c r="AP13" s="1691"/>
      <c r="AQ13" s="1691"/>
      <c r="AR13" s="1691"/>
      <c r="AS13" s="1691"/>
      <c r="AT13" s="1690"/>
      <c r="AU13" s="1691"/>
      <c r="AV13" s="1691"/>
      <c r="AW13" s="1690"/>
      <c r="AX13" s="1691"/>
      <c r="AY13" s="1691"/>
      <c r="AZ13" s="1690"/>
      <c r="BA13" s="1691"/>
      <c r="BB13" s="1691"/>
      <c r="BC13" s="1691"/>
      <c r="BD13" s="1691"/>
      <c r="BE13" s="1691"/>
      <c r="BF13" s="1692"/>
      <c r="BH13" s="79">
        <f>COUNTIF(S13:U13,"X")</f>
        <v>0</v>
      </c>
      <c r="BJ13" s="96"/>
    </row>
    <row r="14" spans="2:62" ht="14.25" customHeight="1" thickBot="1">
      <c r="B14" s="1699">
        <v>2</v>
      </c>
      <c r="C14" s="1700"/>
      <c r="D14" s="1695"/>
      <c r="E14" s="1696"/>
      <c r="F14" s="1696"/>
      <c r="G14" s="1696"/>
      <c r="H14" s="1696"/>
      <c r="I14" s="1696"/>
      <c r="J14" s="1696"/>
      <c r="K14" s="1696"/>
      <c r="L14" s="1695"/>
      <c r="M14" s="1696"/>
      <c r="N14" s="1696"/>
      <c r="O14" s="1696"/>
      <c r="P14" s="1696"/>
      <c r="Q14" s="1696"/>
      <c r="R14" s="1695"/>
      <c r="S14" s="1696"/>
      <c r="T14" s="1696"/>
      <c r="U14" s="1696"/>
      <c r="V14" s="1690"/>
      <c r="W14" s="1691"/>
      <c r="X14" s="1691"/>
      <c r="Y14" s="1691"/>
      <c r="Z14" s="1691"/>
      <c r="AA14" s="1691"/>
      <c r="AB14" s="1691"/>
      <c r="AC14" s="1691"/>
      <c r="AD14" s="1691"/>
      <c r="AE14" s="1691"/>
      <c r="AF14" s="1691"/>
      <c r="AG14" s="1690"/>
      <c r="AH14" s="1691"/>
      <c r="AI14" s="1691"/>
      <c r="AJ14" s="1691"/>
      <c r="AK14" s="1691"/>
      <c r="AL14" s="1691"/>
      <c r="AM14" s="1691"/>
      <c r="AN14" s="1691"/>
      <c r="AO14" s="1690"/>
      <c r="AP14" s="1691"/>
      <c r="AQ14" s="1691"/>
      <c r="AR14" s="1691"/>
      <c r="AS14" s="1691"/>
      <c r="AT14" s="1690"/>
      <c r="AU14" s="1691"/>
      <c r="AV14" s="1691"/>
      <c r="AW14" s="1690"/>
      <c r="AX14" s="1691"/>
      <c r="AY14" s="1691"/>
      <c r="AZ14" s="1690"/>
      <c r="BA14" s="1691"/>
      <c r="BB14" s="1691"/>
      <c r="BC14" s="1691"/>
      <c r="BD14" s="1691"/>
      <c r="BE14" s="1691"/>
      <c r="BF14" s="1692"/>
      <c r="BH14" s="79">
        <f aca="true" t="shared" si="0" ref="BH14:BH22">COUNTIF(S14:U14,"X")</f>
        <v>0</v>
      </c>
      <c r="BJ14" s="96"/>
    </row>
    <row r="15" spans="2:62" ht="14.25" customHeight="1" thickBot="1">
      <c r="B15" s="1699">
        <v>3</v>
      </c>
      <c r="C15" s="1700"/>
      <c r="D15" s="1695"/>
      <c r="E15" s="1696"/>
      <c r="F15" s="1696"/>
      <c r="G15" s="1696"/>
      <c r="H15" s="1696"/>
      <c r="I15" s="1696"/>
      <c r="J15" s="1696"/>
      <c r="K15" s="1696"/>
      <c r="L15" s="1695"/>
      <c r="M15" s="1696"/>
      <c r="N15" s="1696"/>
      <c r="O15" s="1696"/>
      <c r="P15" s="1696"/>
      <c r="Q15" s="1696"/>
      <c r="R15" s="1695"/>
      <c r="S15" s="1696"/>
      <c r="T15" s="1696"/>
      <c r="U15" s="1696"/>
      <c r="V15" s="1690"/>
      <c r="W15" s="1691"/>
      <c r="X15" s="1691"/>
      <c r="Y15" s="1691"/>
      <c r="Z15" s="1691"/>
      <c r="AA15" s="1691"/>
      <c r="AB15" s="1691"/>
      <c r="AC15" s="1691"/>
      <c r="AD15" s="1691"/>
      <c r="AE15" s="1691"/>
      <c r="AF15" s="1691"/>
      <c r="AG15" s="1690"/>
      <c r="AH15" s="1691"/>
      <c r="AI15" s="1691"/>
      <c r="AJ15" s="1691"/>
      <c r="AK15" s="1691"/>
      <c r="AL15" s="1691"/>
      <c r="AM15" s="1691"/>
      <c r="AN15" s="1691"/>
      <c r="AO15" s="1690"/>
      <c r="AP15" s="1691"/>
      <c r="AQ15" s="1691"/>
      <c r="AR15" s="1691"/>
      <c r="AS15" s="1691"/>
      <c r="AT15" s="1690"/>
      <c r="AU15" s="1691"/>
      <c r="AV15" s="1691"/>
      <c r="AW15" s="1690"/>
      <c r="AX15" s="1691"/>
      <c r="AY15" s="1691"/>
      <c r="AZ15" s="1690"/>
      <c r="BA15" s="1691"/>
      <c r="BB15" s="1691"/>
      <c r="BC15" s="1691"/>
      <c r="BD15" s="1691"/>
      <c r="BE15" s="1691"/>
      <c r="BF15" s="1692"/>
      <c r="BH15" s="79">
        <f t="shared" si="0"/>
        <v>0</v>
      </c>
      <c r="BJ15" s="96"/>
    </row>
    <row r="16" spans="2:62" ht="14.25" customHeight="1" thickBot="1">
      <c r="B16" s="1699">
        <v>4</v>
      </c>
      <c r="C16" s="1700"/>
      <c r="D16" s="1695"/>
      <c r="E16" s="1696"/>
      <c r="F16" s="1696"/>
      <c r="G16" s="1696"/>
      <c r="H16" s="1696"/>
      <c r="I16" s="1696"/>
      <c r="J16" s="1696"/>
      <c r="K16" s="1696"/>
      <c r="L16" s="1695"/>
      <c r="M16" s="1696"/>
      <c r="N16" s="1696"/>
      <c r="O16" s="1696"/>
      <c r="P16" s="1696"/>
      <c r="Q16" s="1696"/>
      <c r="R16" s="1695"/>
      <c r="S16" s="1696"/>
      <c r="T16" s="1696"/>
      <c r="U16" s="1696"/>
      <c r="V16" s="1690"/>
      <c r="W16" s="1691"/>
      <c r="X16" s="1691"/>
      <c r="Y16" s="1691"/>
      <c r="Z16" s="1691"/>
      <c r="AA16" s="1691"/>
      <c r="AB16" s="1691"/>
      <c r="AC16" s="1691"/>
      <c r="AD16" s="1691"/>
      <c r="AE16" s="1691"/>
      <c r="AF16" s="1691"/>
      <c r="AG16" s="1690"/>
      <c r="AH16" s="1691"/>
      <c r="AI16" s="1691"/>
      <c r="AJ16" s="1691"/>
      <c r="AK16" s="1691"/>
      <c r="AL16" s="1691"/>
      <c r="AM16" s="1691"/>
      <c r="AN16" s="1691"/>
      <c r="AO16" s="1690"/>
      <c r="AP16" s="1691"/>
      <c r="AQ16" s="1691"/>
      <c r="AR16" s="1691"/>
      <c r="AS16" s="1691"/>
      <c r="AT16" s="1690"/>
      <c r="AU16" s="1691"/>
      <c r="AV16" s="1691"/>
      <c r="AW16" s="1690"/>
      <c r="AX16" s="1691"/>
      <c r="AY16" s="1691"/>
      <c r="AZ16" s="1690"/>
      <c r="BA16" s="1691"/>
      <c r="BB16" s="1691"/>
      <c r="BC16" s="1691"/>
      <c r="BD16" s="1691"/>
      <c r="BE16" s="1691"/>
      <c r="BF16" s="1692"/>
      <c r="BH16" s="79">
        <f t="shared" si="0"/>
        <v>0</v>
      </c>
      <c r="BJ16" s="96"/>
    </row>
    <row r="17" spans="2:62" ht="14.25" customHeight="1" thickBot="1">
      <c r="B17" s="1699">
        <v>5</v>
      </c>
      <c r="C17" s="1700"/>
      <c r="D17" s="1695"/>
      <c r="E17" s="1696"/>
      <c r="F17" s="1696"/>
      <c r="G17" s="1696"/>
      <c r="H17" s="1696"/>
      <c r="I17" s="1696"/>
      <c r="J17" s="1696"/>
      <c r="K17" s="1696"/>
      <c r="L17" s="1695"/>
      <c r="M17" s="1696"/>
      <c r="N17" s="1696"/>
      <c r="O17" s="1696"/>
      <c r="P17" s="1696"/>
      <c r="Q17" s="1696"/>
      <c r="R17" s="1695"/>
      <c r="S17" s="1696"/>
      <c r="T17" s="1696"/>
      <c r="U17" s="1696"/>
      <c r="V17" s="1690"/>
      <c r="W17" s="1691"/>
      <c r="X17" s="1691"/>
      <c r="Y17" s="1691"/>
      <c r="Z17" s="1691"/>
      <c r="AA17" s="1691"/>
      <c r="AB17" s="1691"/>
      <c r="AC17" s="1691"/>
      <c r="AD17" s="1691"/>
      <c r="AE17" s="1691"/>
      <c r="AF17" s="1691"/>
      <c r="AG17" s="1690"/>
      <c r="AH17" s="1691"/>
      <c r="AI17" s="1691"/>
      <c r="AJ17" s="1691"/>
      <c r="AK17" s="1691"/>
      <c r="AL17" s="1691"/>
      <c r="AM17" s="1691"/>
      <c r="AN17" s="1691"/>
      <c r="AO17" s="1690"/>
      <c r="AP17" s="1691"/>
      <c r="AQ17" s="1691"/>
      <c r="AR17" s="1691"/>
      <c r="AS17" s="1691"/>
      <c r="AT17" s="1690"/>
      <c r="AU17" s="1691"/>
      <c r="AV17" s="1691"/>
      <c r="AW17" s="1690"/>
      <c r="AX17" s="1691"/>
      <c r="AY17" s="1691"/>
      <c r="AZ17" s="1690"/>
      <c r="BA17" s="1691"/>
      <c r="BB17" s="1691"/>
      <c r="BC17" s="1691"/>
      <c r="BD17" s="1691"/>
      <c r="BE17" s="1691"/>
      <c r="BF17" s="1692"/>
      <c r="BH17" s="79">
        <f>COUNTIF(S17:U17,"X")</f>
        <v>0</v>
      </c>
      <c r="BJ17" s="96"/>
    </row>
    <row r="18" spans="2:62" ht="14.25" customHeight="1" thickBot="1">
      <c r="B18" s="1699">
        <v>6</v>
      </c>
      <c r="C18" s="1700"/>
      <c r="D18" s="1695"/>
      <c r="E18" s="1696"/>
      <c r="F18" s="1696"/>
      <c r="G18" s="1696"/>
      <c r="H18" s="1696"/>
      <c r="I18" s="1696"/>
      <c r="J18" s="1696"/>
      <c r="K18" s="1696"/>
      <c r="L18" s="1695"/>
      <c r="M18" s="1696"/>
      <c r="N18" s="1696"/>
      <c r="O18" s="1696"/>
      <c r="P18" s="1696"/>
      <c r="Q18" s="1696"/>
      <c r="R18" s="1695"/>
      <c r="S18" s="1696"/>
      <c r="T18" s="1696"/>
      <c r="U18" s="1696"/>
      <c r="V18" s="1690"/>
      <c r="W18" s="1691"/>
      <c r="X18" s="1691"/>
      <c r="Y18" s="1691"/>
      <c r="Z18" s="1691"/>
      <c r="AA18" s="1691"/>
      <c r="AB18" s="1691"/>
      <c r="AC18" s="1691"/>
      <c r="AD18" s="1691"/>
      <c r="AE18" s="1691"/>
      <c r="AF18" s="1691"/>
      <c r="AG18" s="1690"/>
      <c r="AH18" s="1691"/>
      <c r="AI18" s="1691"/>
      <c r="AJ18" s="1691"/>
      <c r="AK18" s="1691"/>
      <c r="AL18" s="1691"/>
      <c r="AM18" s="1691"/>
      <c r="AN18" s="1691"/>
      <c r="AO18" s="1690"/>
      <c r="AP18" s="1691"/>
      <c r="AQ18" s="1691"/>
      <c r="AR18" s="1691"/>
      <c r="AS18" s="1691"/>
      <c r="AT18" s="1690"/>
      <c r="AU18" s="1691"/>
      <c r="AV18" s="1691"/>
      <c r="AW18" s="1690"/>
      <c r="AX18" s="1691"/>
      <c r="AY18" s="1691"/>
      <c r="AZ18" s="1690"/>
      <c r="BA18" s="1691"/>
      <c r="BB18" s="1691"/>
      <c r="BC18" s="1691"/>
      <c r="BD18" s="1691"/>
      <c r="BE18" s="1691"/>
      <c r="BF18" s="1692"/>
      <c r="BH18" s="79">
        <f t="shared" si="0"/>
        <v>0</v>
      </c>
      <c r="BJ18" s="96"/>
    </row>
    <row r="19" spans="2:62" ht="14.25" customHeight="1" thickBot="1">
      <c r="B19" s="1699">
        <v>7</v>
      </c>
      <c r="C19" s="1700"/>
      <c r="D19" s="1695"/>
      <c r="E19" s="1696"/>
      <c r="F19" s="1696"/>
      <c r="G19" s="1696"/>
      <c r="H19" s="1696"/>
      <c r="I19" s="1696"/>
      <c r="J19" s="1696"/>
      <c r="K19" s="1696"/>
      <c r="L19" s="1695"/>
      <c r="M19" s="1696"/>
      <c r="N19" s="1696"/>
      <c r="O19" s="1696"/>
      <c r="P19" s="1696"/>
      <c r="Q19" s="1696"/>
      <c r="R19" s="1695"/>
      <c r="S19" s="1696"/>
      <c r="T19" s="1696"/>
      <c r="U19" s="1696"/>
      <c r="V19" s="1690"/>
      <c r="W19" s="1691"/>
      <c r="X19" s="1691"/>
      <c r="Y19" s="1691"/>
      <c r="Z19" s="1691"/>
      <c r="AA19" s="1691"/>
      <c r="AB19" s="1691"/>
      <c r="AC19" s="1691"/>
      <c r="AD19" s="1691"/>
      <c r="AE19" s="1691"/>
      <c r="AF19" s="1691"/>
      <c r="AG19" s="1690"/>
      <c r="AH19" s="1691"/>
      <c r="AI19" s="1691"/>
      <c r="AJ19" s="1691"/>
      <c r="AK19" s="1691"/>
      <c r="AL19" s="1691"/>
      <c r="AM19" s="1691"/>
      <c r="AN19" s="1691"/>
      <c r="AO19" s="1690"/>
      <c r="AP19" s="1691"/>
      <c r="AQ19" s="1691"/>
      <c r="AR19" s="1691"/>
      <c r="AS19" s="1691"/>
      <c r="AT19" s="1690"/>
      <c r="AU19" s="1691"/>
      <c r="AV19" s="1691"/>
      <c r="AW19" s="1690"/>
      <c r="AX19" s="1691"/>
      <c r="AY19" s="1691"/>
      <c r="AZ19" s="1690"/>
      <c r="BA19" s="1691"/>
      <c r="BB19" s="1691"/>
      <c r="BC19" s="1691"/>
      <c r="BD19" s="1691"/>
      <c r="BE19" s="1691"/>
      <c r="BF19" s="1692"/>
      <c r="BH19" s="79">
        <f t="shared" si="0"/>
        <v>0</v>
      </c>
      <c r="BJ19" s="96"/>
    </row>
    <row r="20" spans="2:62" ht="14.25" customHeight="1" thickBot="1">
      <c r="B20" s="1699">
        <v>8</v>
      </c>
      <c r="C20" s="1700"/>
      <c r="D20" s="1695"/>
      <c r="E20" s="1696"/>
      <c r="F20" s="1696"/>
      <c r="G20" s="1696"/>
      <c r="H20" s="1696"/>
      <c r="I20" s="1696"/>
      <c r="J20" s="1696"/>
      <c r="K20" s="1696"/>
      <c r="L20" s="1695"/>
      <c r="M20" s="1696"/>
      <c r="N20" s="1696"/>
      <c r="O20" s="1696"/>
      <c r="P20" s="1696"/>
      <c r="Q20" s="1696"/>
      <c r="R20" s="1695"/>
      <c r="S20" s="1696"/>
      <c r="T20" s="1696"/>
      <c r="U20" s="1696"/>
      <c r="V20" s="1690"/>
      <c r="W20" s="1691"/>
      <c r="X20" s="1691"/>
      <c r="Y20" s="1691"/>
      <c r="Z20" s="1691"/>
      <c r="AA20" s="1691"/>
      <c r="AB20" s="1691"/>
      <c r="AC20" s="1691"/>
      <c r="AD20" s="1691"/>
      <c r="AE20" s="1691"/>
      <c r="AF20" s="1691"/>
      <c r="AG20" s="1690"/>
      <c r="AH20" s="1691"/>
      <c r="AI20" s="1691"/>
      <c r="AJ20" s="1691"/>
      <c r="AK20" s="1691"/>
      <c r="AL20" s="1691"/>
      <c r="AM20" s="1691"/>
      <c r="AN20" s="1691"/>
      <c r="AO20" s="1690"/>
      <c r="AP20" s="1691"/>
      <c r="AQ20" s="1691"/>
      <c r="AR20" s="1691"/>
      <c r="AS20" s="1691"/>
      <c r="AT20" s="1690"/>
      <c r="AU20" s="1691"/>
      <c r="AV20" s="1691"/>
      <c r="AW20" s="1690"/>
      <c r="AX20" s="1691"/>
      <c r="AY20" s="1691"/>
      <c r="AZ20" s="1690"/>
      <c r="BA20" s="1691"/>
      <c r="BB20" s="1691"/>
      <c r="BC20" s="1691"/>
      <c r="BD20" s="1691"/>
      <c r="BE20" s="1691"/>
      <c r="BF20" s="1692"/>
      <c r="BH20" s="79">
        <f t="shared" si="0"/>
        <v>0</v>
      </c>
      <c r="BJ20" s="96"/>
    </row>
    <row r="21" spans="2:62" ht="14.25" customHeight="1" thickBot="1">
      <c r="B21" s="1699">
        <v>9</v>
      </c>
      <c r="C21" s="1700"/>
      <c r="D21" s="1695"/>
      <c r="E21" s="1696"/>
      <c r="F21" s="1696"/>
      <c r="G21" s="1696"/>
      <c r="H21" s="1696"/>
      <c r="I21" s="1696"/>
      <c r="J21" s="1696"/>
      <c r="K21" s="1696"/>
      <c r="L21" s="1695"/>
      <c r="M21" s="1696"/>
      <c r="N21" s="1696"/>
      <c r="O21" s="1696"/>
      <c r="P21" s="1696"/>
      <c r="Q21" s="1696"/>
      <c r="R21" s="1695"/>
      <c r="S21" s="1696"/>
      <c r="T21" s="1696"/>
      <c r="U21" s="1696"/>
      <c r="V21" s="1690"/>
      <c r="W21" s="1691"/>
      <c r="X21" s="1691"/>
      <c r="Y21" s="1691"/>
      <c r="Z21" s="1691"/>
      <c r="AA21" s="1691"/>
      <c r="AB21" s="1691"/>
      <c r="AC21" s="1691"/>
      <c r="AD21" s="1691"/>
      <c r="AE21" s="1691"/>
      <c r="AF21" s="1691"/>
      <c r="AG21" s="1690"/>
      <c r="AH21" s="1691"/>
      <c r="AI21" s="1691"/>
      <c r="AJ21" s="1691"/>
      <c r="AK21" s="1691"/>
      <c r="AL21" s="1691"/>
      <c r="AM21" s="1691"/>
      <c r="AN21" s="1691"/>
      <c r="AO21" s="1690"/>
      <c r="AP21" s="1691"/>
      <c r="AQ21" s="1691"/>
      <c r="AR21" s="1691"/>
      <c r="AS21" s="1691"/>
      <c r="AT21" s="1690"/>
      <c r="AU21" s="1691"/>
      <c r="AV21" s="1691"/>
      <c r="AW21" s="1690"/>
      <c r="AX21" s="1691"/>
      <c r="AY21" s="1691"/>
      <c r="AZ21" s="1690"/>
      <c r="BA21" s="1691"/>
      <c r="BB21" s="1691"/>
      <c r="BC21" s="1691"/>
      <c r="BD21" s="1691"/>
      <c r="BE21" s="1691"/>
      <c r="BF21" s="1692"/>
      <c r="BH21" s="79">
        <f t="shared" si="0"/>
        <v>0</v>
      </c>
      <c r="BJ21" s="96"/>
    </row>
    <row r="22" spans="2:62" ht="14.25" customHeight="1" thickBot="1">
      <c r="B22" s="1699">
        <v>10</v>
      </c>
      <c r="C22" s="1700"/>
      <c r="D22" s="1695"/>
      <c r="E22" s="1696"/>
      <c r="F22" s="1696"/>
      <c r="G22" s="1696"/>
      <c r="H22" s="1696"/>
      <c r="I22" s="1696"/>
      <c r="J22" s="1696"/>
      <c r="K22" s="1696"/>
      <c r="L22" s="1695"/>
      <c r="M22" s="1696"/>
      <c r="N22" s="1696"/>
      <c r="O22" s="1696"/>
      <c r="P22" s="1696"/>
      <c r="Q22" s="1696"/>
      <c r="R22" s="1695"/>
      <c r="S22" s="1696"/>
      <c r="T22" s="1696"/>
      <c r="U22" s="1696"/>
      <c r="V22" s="1690"/>
      <c r="W22" s="1691"/>
      <c r="X22" s="1691"/>
      <c r="Y22" s="1691"/>
      <c r="Z22" s="1691"/>
      <c r="AA22" s="1691"/>
      <c r="AB22" s="1691"/>
      <c r="AC22" s="1691"/>
      <c r="AD22" s="1691"/>
      <c r="AE22" s="1691"/>
      <c r="AF22" s="1691"/>
      <c r="AG22" s="1690"/>
      <c r="AH22" s="1691"/>
      <c r="AI22" s="1691"/>
      <c r="AJ22" s="1691"/>
      <c r="AK22" s="1691"/>
      <c r="AL22" s="1691"/>
      <c r="AM22" s="1691"/>
      <c r="AN22" s="1691"/>
      <c r="AO22" s="1690"/>
      <c r="AP22" s="1691"/>
      <c r="AQ22" s="1691"/>
      <c r="AR22" s="1691"/>
      <c r="AS22" s="1691"/>
      <c r="AT22" s="1690"/>
      <c r="AU22" s="1691"/>
      <c r="AV22" s="1691"/>
      <c r="AW22" s="1690"/>
      <c r="AX22" s="1691"/>
      <c r="AY22" s="1691"/>
      <c r="AZ22" s="1720"/>
      <c r="BA22" s="1721"/>
      <c r="BB22" s="1721"/>
      <c r="BC22" s="1721"/>
      <c r="BD22" s="1721"/>
      <c r="BE22" s="1721"/>
      <c r="BF22" s="1722"/>
      <c r="BH22" s="79">
        <f t="shared" si="0"/>
        <v>0</v>
      </c>
      <c r="BJ22" s="96"/>
    </row>
    <row r="23" spans="2:61" s="96" customFormat="1" ht="15.75" thickBot="1" thickTop="1">
      <c r="B23" s="1664" t="str">
        <f>Sprachen!L84</f>
        <v>Bestätigung Organisation</v>
      </c>
      <c r="C23" s="1665"/>
      <c r="D23" s="1665"/>
      <c r="E23" s="1665"/>
      <c r="F23" s="1665"/>
      <c r="G23" s="1665"/>
      <c r="H23" s="1665"/>
      <c r="I23" s="1665"/>
      <c r="J23" s="1665"/>
      <c r="K23" s="1665"/>
      <c r="L23" s="1665"/>
      <c r="M23" s="1665"/>
      <c r="N23" s="1665"/>
      <c r="O23" s="1665"/>
      <c r="P23" s="1665"/>
      <c r="Q23" s="1665"/>
      <c r="R23" s="1665"/>
      <c r="S23" s="1665"/>
      <c r="T23" s="1665"/>
      <c r="U23" s="1665"/>
      <c r="V23" s="1665"/>
      <c r="W23" s="1665"/>
      <c r="X23" s="1665"/>
      <c r="Y23" s="1665"/>
      <c r="Z23" s="1665"/>
      <c r="AA23" s="1665"/>
      <c r="AB23" s="1665"/>
      <c r="AC23" s="1665"/>
      <c r="AD23" s="1665"/>
      <c r="AE23" s="1665"/>
      <c r="AF23" s="1665"/>
      <c r="AG23" s="1665"/>
      <c r="AH23" s="1665"/>
      <c r="AI23" s="1665"/>
      <c r="AJ23" s="1665"/>
      <c r="AK23" s="1665"/>
      <c r="AL23" s="1665"/>
      <c r="AM23" s="1665"/>
      <c r="AN23" s="1665"/>
      <c r="AO23" s="1665"/>
      <c r="AP23" s="1665"/>
      <c r="AQ23" s="1665"/>
      <c r="AR23" s="1665"/>
      <c r="AS23" s="1665"/>
      <c r="AT23" s="1665"/>
      <c r="AU23" s="1665"/>
      <c r="AV23" s="1665"/>
      <c r="AW23" s="1665"/>
      <c r="AX23" s="1665"/>
      <c r="AY23" s="1665"/>
      <c r="AZ23" s="1665"/>
      <c r="BA23" s="1665"/>
      <c r="BB23" s="1665"/>
      <c r="BC23" s="1665"/>
      <c r="BD23" s="1665"/>
      <c r="BE23" s="1665"/>
      <c r="BF23" s="1666"/>
      <c r="BG23" s="79"/>
      <c r="BH23" s="79"/>
      <c r="BI23" s="79"/>
    </row>
    <row r="24" spans="2:61" s="96" customFormat="1" ht="14.25">
      <c r="B24" s="1667" t="str">
        <f>Sprachen!L234</f>
        <v>Name</v>
      </c>
      <c r="C24" s="1668"/>
      <c r="D24" s="1669"/>
      <c r="E24" s="1669"/>
      <c r="F24" s="1669"/>
      <c r="G24" s="1669"/>
      <c r="H24" s="1669"/>
      <c r="I24" s="1670"/>
      <c r="J24" s="1671" t="str">
        <f>IF(Deckblatt!I29&lt;&gt;"",Deckblatt!I29,"")</f>
        <v/>
      </c>
      <c r="K24" s="1672"/>
      <c r="L24" s="1672"/>
      <c r="M24" s="1672"/>
      <c r="N24" s="1672"/>
      <c r="O24" s="1672"/>
      <c r="P24" s="1672"/>
      <c r="Q24" s="1672"/>
      <c r="R24" s="1672"/>
      <c r="S24" s="1672"/>
      <c r="T24" s="1672"/>
      <c r="U24" s="1672"/>
      <c r="V24" s="1672"/>
      <c r="W24" s="1672"/>
      <c r="X24" s="1672"/>
      <c r="Y24" s="1672"/>
      <c r="Z24" s="1672"/>
      <c r="AA24" s="1672"/>
      <c r="AB24" s="1672"/>
      <c r="AC24" s="1672"/>
      <c r="AD24" s="1672"/>
      <c r="AE24" s="1672"/>
      <c r="AF24" s="1672"/>
      <c r="AG24" s="1672"/>
      <c r="AH24" s="1672"/>
      <c r="AI24" s="1672"/>
      <c r="AJ24" s="1672"/>
      <c r="AK24" s="1672"/>
      <c r="AL24" s="1672"/>
      <c r="AM24" s="1673"/>
      <c r="AN24" s="1674" t="str">
        <f>Sprachen!L61</f>
        <v>Bemerkung</v>
      </c>
      <c r="AO24" s="1675"/>
      <c r="AP24" s="1675"/>
      <c r="AQ24" s="1675"/>
      <c r="AR24" s="1676"/>
      <c r="AS24" s="1680"/>
      <c r="AT24" s="1680"/>
      <c r="AU24" s="1680"/>
      <c r="AV24" s="1680"/>
      <c r="AW24" s="1680"/>
      <c r="AX24" s="1680"/>
      <c r="AY24" s="1680"/>
      <c r="AZ24" s="1680"/>
      <c r="BA24" s="1680"/>
      <c r="BB24" s="1680"/>
      <c r="BC24" s="1680"/>
      <c r="BD24" s="1680"/>
      <c r="BE24" s="1680"/>
      <c r="BF24" s="1681"/>
      <c r="BG24" s="79"/>
      <c r="BH24" s="79"/>
      <c r="BI24" s="79"/>
    </row>
    <row r="25" spans="2:61" s="96" customFormat="1" ht="14.25">
      <c r="B25" s="1686" t="str">
        <f>Sprachen!L20</f>
        <v>Abteilung</v>
      </c>
      <c r="C25" s="1687"/>
      <c r="D25" s="1688"/>
      <c r="E25" s="1688"/>
      <c r="F25" s="1688"/>
      <c r="G25" s="1688"/>
      <c r="H25" s="1688"/>
      <c r="I25" s="1689"/>
      <c r="J25" s="1649" t="str">
        <f>IF(Deckblatt!I30&lt;&gt;"",Deckblatt!I30,"")</f>
        <v/>
      </c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0"/>
      <c r="AF25" s="1650"/>
      <c r="AG25" s="1650"/>
      <c r="AH25" s="1650"/>
      <c r="AI25" s="1650"/>
      <c r="AJ25" s="1650"/>
      <c r="AK25" s="1650"/>
      <c r="AL25" s="1650"/>
      <c r="AM25" s="1651"/>
      <c r="AN25" s="1677"/>
      <c r="AO25" s="1678"/>
      <c r="AP25" s="1678"/>
      <c r="AQ25" s="1678"/>
      <c r="AR25" s="1679"/>
      <c r="AS25" s="1682"/>
      <c r="AT25" s="1682"/>
      <c r="AU25" s="1682"/>
      <c r="AV25" s="1682"/>
      <c r="AW25" s="1682"/>
      <c r="AX25" s="1682"/>
      <c r="AY25" s="1682"/>
      <c r="AZ25" s="1682"/>
      <c r="BA25" s="1682"/>
      <c r="BB25" s="1682"/>
      <c r="BC25" s="1682"/>
      <c r="BD25" s="1682"/>
      <c r="BE25" s="1682"/>
      <c r="BF25" s="1683"/>
      <c r="BG25" s="79"/>
      <c r="BH25" s="79"/>
      <c r="BI25" s="79"/>
    </row>
    <row r="26" spans="2:61" s="96" customFormat="1" ht="14.25">
      <c r="B26" s="1686" t="str">
        <f>Sprachen!L343</f>
        <v>Telefon</v>
      </c>
      <c r="C26" s="1687"/>
      <c r="D26" s="1688"/>
      <c r="E26" s="1688"/>
      <c r="F26" s="1688"/>
      <c r="G26" s="1688"/>
      <c r="H26" s="1688"/>
      <c r="I26" s="1689"/>
      <c r="J26" s="1649" t="str">
        <f>IF(Deckblatt!I31&lt;&gt;"",Deckblatt!I31,"")</f>
        <v/>
      </c>
      <c r="K26" s="1650"/>
      <c r="L26" s="1650"/>
      <c r="M26" s="1650"/>
      <c r="N26" s="1650"/>
      <c r="O26" s="1650"/>
      <c r="P26" s="1650"/>
      <c r="Q26" s="1650"/>
      <c r="R26" s="1650"/>
      <c r="S26" s="1650"/>
      <c r="T26" s="1650"/>
      <c r="U26" s="1650"/>
      <c r="V26" s="1650"/>
      <c r="W26" s="1650"/>
      <c r="X26" s="1650"/>
      <c r="Y26" s="1650"/>
      <c r="Z26" s="1650"/>
      <c r="AA26" s="1650"/>
      <c r="AB26" s="1650"/>
      <c r="AC26" s="1650"/>
      <c r="AD26" s="1650"/>
      <c r="AE26" s="1650"/>
      <c r="AF26" s="1650"/>
      <c r="AG26" s="1650"/>
      <c r="AH26" s="1650"/>
      <c r="AI26" s="1650"/>
      <c r="AJ26" s="1650"/>
      <c r="AK26" s="1650"/>
      <c r="AL26" s="1650"/>
      <c r="AM26" s="1651"/>
      <c r="AN26" s="1677"/>
      <c r="AO26" s="1678"/>
      <c r="AP26" s="1678"/>
      <c r="AQ26" s="1678"/>
      <c r="AR26" s="1679"/>
      <c r="AS26" s="1682"/>
      <c r="AT26" s="1682"/>
      <c r="AU26" s="1682"/>
      <c r="AV26" s="1682"/>
      <c r="AW26" s="1682"/>
      <c r="AX26" s="1682"/>
      <c r="AY26" s="1682"/>
      <c r="AZ26" s="1682"/>
      <c r="BA26" s="1682"/>
      <c r="BB26" s="1682"/>
      <c r="BC26" s="1682"/>
      <c r="BD26" s="1682"/>
      <c r="BE26" s="1682"/>
      <c r="BF26" s="1683"/>
      <c r="BG26" s="79"/>
      <c r="BH26" s="79"/>
      <c r="BI26" s="79"/>
    </row>
    <row r="27" spans="2:61" s="96" customFormat="1" ht="14.25">
      <c r="B27" s="1686" t="str">
        <f>Sprachen!L119</f>
        <v>E-Mail/Fax-Nr.</v>
      </c>
      <c r="C27" s="1687"/>
      <c r="D27" s="1688"/>
      <c r="E27" s="1688"/>
      <c r="F27" s="1688"/>
      <c r="G27" s="1688"/>
      <c r="H27" s="1688"/>
      <c r="I27" s="1689"/>
      <c r="J27" s="1649" t="str">
        <f>IF(Deckblatt!I32&lt;&gt;"",Deckblatt!I32,"")</f>
        <v/>
      </c>
      <c r="K27" s="1650"/>
      <c r="L27" s="1650"/>
      <c r="M27" s="1650"/>
      <c r="N27" s="1650"/>
      <c r="O27" s="1650"/>
      <c r="P27" s="1650"/>
      <c r="Q27" s="1650"/>
      <c r="R27" s="1650"/>
      <c r="S27" s="1650"/>
      <c r="T27" s="1650"/>
      <c r="U27" s="1650"/>
      <c r="V27" s="1650"/>
      <c r="W27" s="1650"/>
      <c r="X27" s="1650"/>
      <c r="Y27" s="1650"/>
      <c r="Z27" s="1650"/>
      <c r="AA27" s="1650"/>
      <c r="AB27" s="1650"/>
      <c r="AC27" s="1650"/>
      <c r="AD27" s="1650"/>
      <c r="AE27" s="1650"/>
      <c r="AF27" s="1650"/>
      <c r="AG27" s="1650"/>
      <c r="AH27" s="1650"/>
      <c r="AI27" s="1650"/>
      <c r="AJ27" s="1650"/>
      <c r="AK27" s="1650"/>
      <c r="AL27" s="1650"/>
      <c r="AM27" s="1651"/>
      <c r="AN27" s="1677"/>
      <c r="AO27" s="1678"/>
      <c r="AP27" s="1678"/>
      <c r="AQ27" s="1678"/>
      <c r="AR27" s="1679"/>
      <c r="AS27" s="1684"/>
      <c r="AT27" s="1684"/>
      <c r="AU27" s="1684"/>
      <c r="AV27" s="1684"/>
      <c r="AW27" s="1684"/>
      <c r="AX27" s="1684"/>
      <c r="AY27" s="1684"/>
      <c r="AZ27" s="1684"/>
      <c r="BA27" s="1684"/>
      <c r="BB27" s="1684"/>
      <c r="BC27" s="1684"/>
      <c r="BD27" s="1684"/>
      <c r="BE27" s="1684"/>
      <c r="BF27" s="1685"/>
      <c r="BG27" s="79"/>
      <c r="BH27" s="79"/>
      <c r="BI27" s="79"/>
    </row>
    <row r="28" spans="2:61" s="96" customFormat="1" ht="30" customHeight="1" thickBot="1">
      <c r="B28" s="1652" t="str">
        <f>Sprachen!L91</f>
        <v>Datum</v>
      </c>
      <c r="C28" s="1653"/>
      <c r="D28" s="1654"/>
      <c r="E28" s="1654"/>
      <c r="F28" s="1654"/>
      <c r="G28" s="1654"/>
      <c r="H28" s="1654"/>
      <c r="I28" s="1655"/>
      <c r="J28" s="1656" t="str">
        <f>IF(Deckblatt!I33&lt;&gt;"",Deckblatt!I33,"")</f>
        <v/>
      </c>
      <c r="K28" s="1657"/>
      <c r="L28" s="1657"/>
      <c r="M28" s="1657"/>
      <c r="N28" s="1657"/>
      <c r="O28" s="1657"/>
      <c r="P28" s="1657"/>
      <c r="Q28" s="1657"/>
      <c r="R28" s="1657"/>
      <c r="S28" s="1657"/>
      <c r="T28" s="1657"/>
      <c r="U28" s="1657"/>
      <c r="V28" s="1657"/>
      <c r="W28" s="1657"/>
      <c r="X28" s="1657"/>
      <c r="Y28" s="1657"/>
      <c r="Z28" s="1657"/>
      <c r="AA28" s="1657"/>
      <c r="AB28" s="1657"/>
      <c r="AC28" s="1657"/>
      <c r="AD28" s="1657"/>
      <c r="AE28" s="1657"/>
      <c r="AF28" s="1657"/>
      <c r="AG28" s="1657"/>
      <c r="AH28" s="1657"/>
      <c r="AI28" s="1657"/>
      <c r="AJ28" s="1657"/>
      <c r="AK28" s="1657"/>
      <c r="AL28" s="1657"/>
      <c r="AM28" s="1658"/>
      <c r="AN28" s="1659" t="str">
        <f>Sprachen!L348</f>
        <v>Unterschrift</v>
      </c>
      <c r="AO28" s="1660"/>
      <c r="AP28" s="1660"/>
      <c r="AQ28" s="1660"/>
      <c r="AR28" s="1661"/>
      <c r="AS28" s="1662"/>
      <c r="AT28" s="1662"/>
      <c r="AU28" s="1662"/>
      <c r="AV28" s="1662"/>
      <c r="AW28" s="1662"/>
      <c r="AX28" s="1662"/>
      <c r="AY28" s="1662"/>
      <c r="AZ28" s="1662"/>
      <c r="BA28" s="1662"/>
      <c r="BB28" s="1662"/>
      <c r="BC28" s="1662"/>
      <c r="BD28" s="1662"/>
      <c r="BE28" s="1662"/>
      <c r="BF28" s="1663"/>
      <c r="BG28" s="79"/>
      <c r="BH28" s="79"/>
      <c r="BI28" s="79"/>
    </row>
    <row r="29" s="96" customFormat="1" ht="15" thickTop="1"/>
    <row r="30" s="96" customFormat="1" ht="14.25"/>
    <row r="31" s="96" customFormat="1" ht="14.25"/>
    <row r="32" s="96" customFormat="1" ht="14.25"/>
    <row r="33" s="96" customFormat="1" ht="14.25"/>
    <row r="34" s="96" customFormat="1" ht="14.25"/>
    <row r="35" s="96" customFormat="1" ht="14.25"/>
    <row r="36" s="96" customFormat="1" ht="14.25"/>
    <row r="37" s="96" customFormat="1" ht="14.25"/>
    <row r="38" s="96" customFormat="1" ht="14.25"/>
    <row r="39" s="96" customFormat="1" ht="14.25"/>
    <row r="40" s="96" customFormat="1" ht="14.25"/>
    <row r="41" s="96" customFormat="1" ht="14.25"/>
    <row r="42" s="96" customFormat="1" ht="14.25"/>
    <row r="43" s="96" customFormat="1" ht="14.25"/>
    <row r="44" s="96" customFormat="1" ht="14.25"/>
    <row r="45" s="96" customFormat="1" ht="14.25"/>
    <row r="46" s="96" customFormat="1" ht="14.25"/>
    <row r="47" s="96" customFormat="1" ht="14.25"/>
    <row r="48" s="96" customFormat="1" ht="14.25"/>
    <row r="49" s="96" customFormat="1" ht="14.25"/>
    <row r="50" s="96" customFormat="1" ht="14.25"/>
    <row r="51" s="96" customFormat="1" ht="14.25"/>
    <row r="52" s="96" customFormat="1" ht="14.25"/>
    <row r="53" s="96" customFormat="1" ht="14.25"/>
    <row r="54" s="96" customFormat="1" ht="14.25"/>
    <row r="55" s="96" customFormat="1" ht="14.25"/>
    <row r="56" s="96" customFormat="1" ht="14.25"/>
    <row r="57" s="96" customFormat="1" ht="14.25"/>
    <row r="58" s="96" customFormat="1" ht="14.25"/>
    <row r="59" s="96" customFormat="1" ht="14.25"/>
    <row r="60" s="96" customFormat="1" ht="14.25"/>
    <row r="61" s="96" customFormat="1" ht="14.25"/>
    <row r="62" s="96" customFormat="1" ht="14.25"/>
    <row r="63" s="96" customFormat="1" ht="14.25"/>
    <row r="64" s="96" customFormat="1" ht="14.25"/>
    <row r="65" s="96" customFormat="1" ht="14.25"/>
    <row r="66" s="96" customFormat="1" ht="14.25"/>
    <row r="67" s="96" customFormat="1" ht="14.25"/>
    <row r="68" s="96" customFormat="1" ht="14.25"/>
    <row r="69" s="96" customFormat="1" ht="14.25"/>
    <row r="70" s="96" customFormat="1" ht="14.25"/>
    <row r="71" s="96" customFormat="1" ht="14.25"/>
    <row r="72" s="96" customFormat="1" ht="14.25"/>
    <row r="73" s="96" customFormat="1" ht="14.25"/>
    <row r="74" s="96" customFormat="1" ht="14.25"/>
    <row r="75" s="96" customFormat="1" ht="14.25"/>
    <row r="76" s="96" customFormat="1" ht="14.25"/>
    <row r="77" s="96" customFormat="1" ht="14.25"/>
    <row r="78" s="96" customFormat="1" ht="14.25"/>
    <row r="79" s="96" customFormat="1" ht="14.25"/>
    <row r="80" s="96" customFormat="1" ht="14.25"/>
    <row r="81" s="96" customFormat="1" ht="14.25"/>
    <row r="82" s="96" customFormat="1" ht="14.25"/>
    <row r="83" s="96" customFormat="1" ht="14.25"/>
    <row r="84" s="96" customFormat="1" ht="14.25"/>
    <row r="85" s="96" customFormat="1" ht="14.25"/>
    <row r="86" s="96" customFormat="1" ht="14.25"/>
    <row r="87" s="96" customFormat="1" ht="14.25"/>
    <row r="88" s="96" customFormat="1" ht="14.25"/>
    <row r="89" s="96" customFormat="1" ht="14.25"/>
    <row r="90" s="96" customFormat="1" ht="14.25"/>
    <row r="91" s="96" customFormat="1" ht="14.25"/>
    <row r="92" s="96" customFormat="1" ht="14.25"/>
    <row r="93" s="96" customFormat="1" ht="14.25"/>
    <row r="94" s="96" customFormat="1" ht="14.25"/>
    <row r="95" s="96" customFormat="1" ht="14.25"/>
    <row r="96" s="96" customFormat="1" ht="14.25"/>
    <row r="97" s="96" customFormat="1" ht="14.25"/>
    <row r="98" s="96" customFormat="1" ht="14.25"/>
    <row r="99" s="96" customFormat="1" ht="14.25"/>
    <row r="100" s="96" customFormat="1" ht="14.25"/>
    <row r="101" s="96" customFormat="1" ht="14.25"/>
    <row r="102" s="96" customFormat="1" ht="14.25"/>
    <row r="103" s="96" customFormat="1" ht="14.25"/>
    <row r="104" s="96" customFormat="1" ht="14.25"/>
    <row r="105" s="96" customFormat="1" ht="14.25"/>
    <row r="106" s="96" customFormat="1" ht="14.25"/>
    <row r="107" s="96" customFormat="1" ht="14.25"/>
    <row r="108" s="96" customFormat="1" ht="14.25"/>
    <row r="109" s="96" customFormat="1" ht="14.25"/>
    <row r="110" s="96" customFormat="1" ht="14.25"/>
    <row r="111" s="96" customFormat="1" ht="14.25"/>
    <row r="112" s="96" customFormat="1" ht="14.25"/>
    <row r="113" s="96" customFormat="1" ht="14.25"/>
    <row r="114" s="96" customFormat="1" ht="14.25"/>
    <row r="115" s="96" customFormat="1" ht="14.25"/>
    <row r="116" s="96" customFormat="1" ht="14.25"/>
    <row r="117" s="96" customFormat="1" ht="14.25"/>
    <row r="118" s="96" customFormat="1" ht="14.25"/>
    <row r="119" s="96" customFormat="1" ht="14.25"/>
    <row r="120" s="96" customFormat="1" ht="14.25"/>
    <row r="121" s="96" customFormat="1" ht="14.25"/>
    <row r="122" s="96" customFormat="1" ht="14.25"/>
    <row r="123" s="96" customFormat="1" ht="14.25"/>
    <row r="124" s="96" customFormat="1" ht="14.25"/>
    <row r="125" s="96" customFormat="1" ht="14.25"/>
    <row r="126" s="96" customFormat="1" ht="14.25"/>
    <row r="127" s="96" customFormat="1" ht="14.25"/>
    <row r="128" s="96" customFormat="1" ht="14.25"/>
    <row r="129" s="96" customFormat="1" ht="14.25"/>
    <row r="130" s="96" customFormat="1" ht="14.25"/>
    <row r="131" s="96" customFormat="1" ht="14.25"/>
    <row r="132" s="96" customFormat="1" ht="14.25"/>
    <row r="133" s="96" customFormat="1" ht="14.25"/>
    <row r="134" s="96" customFormat="1" ht="14.25"/>
    <row r="135" s="96" customFormat="1" ht="14.25"/>
    <row r="136" s="96" customFormat="1" ht="14.25"/>
    <row r="137" s="96" customFormat="1" ht="14.25"/>
    <row r="138" s="96" customFormat="1" ht="14.25"/>
    <row r="139" s="96" customFormat="1" ht="14.25"/>
    <row r="140" s="96" customFormat="1" ht="14.25"/>
    <row r="141" s="96" customFormat="1" ht="14.25"/>
    <row r="142" s="96" customFormat="1" ht="14.25"/>
    <row r="143" s="96" customFormat="1" ht="14.25"/>
    <row r="144" s="96" customFormat="1" ht="14.25"/>
    <row r="145" s="96" customFormat="1" ht="14.25"/>
    <row r="146" s="96" customFormat="1" ht="14.25"/>
    <row r="147" s="96" customFormat="1" ht="14.25"/>
    <row r="148" s="96" customFormat="1" ht="14.25"/>
    <row r="149" s="96" customFormat="1" ht="14.25"/>
    <row r="150" s="96" customFormat="1" ht="14.25"/>
    <row r="151" s="96" customFormat="1" ht="14.25"/>
    <row r="152" s="96" customFormat="1" ht="14.25"/>
    <row r="153" s="96" customFormat="1" ht="14.25"/>
    <row r="154" s="96" customFormat="1" ht="14.25"/>
    <row r="155" s="96" customFormat="1" ht="14.25"/>
    <row r="156" s="96" customFormat="1" ht="14.25"/>
  </sheetData>
  <mergeCells count="168">
    <mergeCell ref="AW22:AY22"/>
    <mergeCell ref="AZ22:BF22"/>
    <mergeCell ref="AW21:AY21"/>
    <mergeCell ref="AZ21:BF21"/>
    <mergeCell ref="B22:C22"/>
    <mergeCell ref="D22:K22"/>
    <mergeCell ref="L22:Q22"/>
    <mergeCell ref="R22:U22"/>
    <mergeCell ref="V22:AF22"/>
    <mergeCell ref="AG22:AN22"/>
    <mergeCell ref="AO22:AS22"/>
    <mergeCell ref="AT22:AV22"/>
    <mergeCell ref="AZ20:BF20"/>
    <mergeCell ref="B21:C21"/>
    <mergeCell ref="D21:K21"/>
    <mergeCell ref="L21:Q21"/>
    <mergeCell ref="R21:U21"/>
    <mergeCell ref="V21:AF21"/>
    <mergeCell ref="AG21:AN21"/>
    <mergeCell ref="AO21:AS21"/>
    <mergeCell ref="AT21:AV21"/>
    <mergeCell ref="B20:C20"/>
    <mergeCell ref="D20:K20"/>
    <mergeCell ref="L20:Q20"/>
    <mergeCell ref="R20:U20"/>
    <mergeCell ref="V20:AF20"/>
    <mergeCell ref="AG20:AN20"/>
    <mergeCell ref="AO20:AS20"/>
    <mergeCell ref="AT20:AV20"/>
    <mergeCell ref="AW20:AY20"/>
    <mergeCell ref="AO18:AS18"/>
    <mergeCell ref="AT18:AV18"/>
    <mergeCell ref="AW18:AY18"/>
    <mergeCell ref="AZ18:BF18"/>
    <mergeCell ref="B19:C19"/>
    <mergeCell ref="D19:K19"/>
    <mergeCell ref="L19:Q19"/>
    <mergeCell ref="R19:U19"/>
    <mergeCell ref="AG19:AN19"/>
    <mergeCell ref="AO19:AS19"/>
    <mergeCell ref="B18:C18"/>
    <mergeCell ref="D18:K18"/>
    <mergeCell ref="L18:Q18"/>
    <mergeCell ref="R18:U18"/>
    <mergeCell ref="V18:AF18"/>
    <mergeCell ref="AG18:AN18"/>
    <mergeCell ref="V19:AF19"/>
    <mergeCell ref="AT19:AV19"/>
    <mergeCell ref="AW19:AY19"/>
    <mergeCell ref="AZ19:BF19"/>
    <mergeCell ref="R17:U17"/>
    <mergeCell ref="AG17:AN17"/>
    <mergeCell ref="AO17:AS17"/>
    <mergeCell ref="V17:AF17"/>
    <mergeCell ref="AT17:AV17"/>
    <mergeCell ref="AW17:AY17"/>
    <mergeCell ref="AW15:AY15"/>
    <mergeCell ref="AZ15:BF15"/>
    <mergeCell ref="B16:C16"/>
    <mergeCell ref="D16:K16"/>
    <mergeCell ref="L16:Q16"/>
    <mergeCell ref="R16:U16"/>
    <mergeCell ref="V16:AF16"/>
    <mergeCell ref="AG16:AN16"/>
    <mergeCell ref="AO16:AS16"/>
    <mergeCell ref="AT16:AV16"/>
    <mergeCell ref="AW16:AY16"/>
    <mergeCell ref="AZ16:BF16"/>
    <mergeCell ref="AZ17:BF17"/>
    <mergeCell ref="B17:C17"/>
    <mergeCell ref="D17:K17"/>
    <mergeCell ref="L17:Q17"/>
    <mergeCell ref="B13:C13"/>
    <mergeCell ref="D13:K13"/>
    <mergeCell ref="L13:Q13"/>
    <mergeCell ref="R13:U13"/>
    <mergeCell ref="AG13:AN13"/>
    <mergeCell ref="AO13:AS13"/>
    <mergeCell ref="V12:AF12"/>
    <mergeCell ref="AO15:AS15"/>
    <mergeCell ref="AT15:AV15"/>
    <mergeCell ref="AZ11:BF11"/>
    <mergeCell ref="AW11:AY11"/>
    <mergeCell ref="AT11:AV11"/>
    <mergeCell ref="AO11:AS11"/>
    <mergeCell ref="AG11:AN11"/>
    <mergeCell ref="AW12:AY12"/>
    <mergeCell ref="AT12:AV12"/>
    <mergeCell ref="B11:C11"/>
    <mergeCell ref="D11:K11"/>
    <mergeCell ref="L11:Q11"/>
    <mergeCell ref="R11:U11"/>
    <mergeCell ref="V11:AF11"/>
    <mergeCell ref="AO12:AS12"/>
    <mergeCell ref="AG12:AN12"/>
    <mergeCell ref="AW13:AY13"/>
    <mergeCell ref="AZ13:BF13"/>
    <mergeCell ref="AW14:AY14"/>
    <mergeCell ref="L12:Q12"/>
    <mergeCell ref="R12:U12"/>
    <mergeCell ref="L15:Q15"/>
    <mergeCell ref="R15:U15"/>
    <mergeCell ref="B12:C12"/>
    <mergeCell ref="D12:K12"/>
    <mergeCell ref="B14:C14"/>
    <mergeCell ref="V15:AF15"/>
    <mergeCell ref="V13:AF13"/>
    <mergeCell ref="AT13:AV13"/>
    <mergeCell ref="AT14:AV14"/>
    <mergeCell ref="AZ14:BF14"/>
    <mergeCell ref="AG15:AN15"/>
    <mergeCell ref="B15:C15"/>
    <mergeCell ref="D15:K15"/>
    <mergeCell ref="D14:K14"/>
    <mergeCell ref="L14:Q14"/>
    <mergeCell ref="R14:U14"/>
    <mergeCell ref="V14:AF14"/>
    <mergeCell ref="AG14:AN14"/>
    <mergeCell ref="AO14:AS14"/>
    <mergeCell ref="J27:AM27"/>
    <mergeCell ref="B28:I28"/>
    <mergeCell ref="J28:AM28"/>
    <mergeCell ref="AN28:AR28"/>
    <mergeCell ref="AS28:BF28"/>
    <mergeCell ref="B23:BF23"/>
    <mergeCell ref="B24:I24"/>
    <mergeCell ref="J24:AM24"/>
    <mergeCell ref="AN24:AR27"/>
    <mergeCell ref="AS24:BF27"/>
    <mergeCell ref="B25:I25"/>
    <mergeCell ref="J25:AM25"/>
    <mergeCell ref="B26:I26"/>
    <mergeCell ref="J26:AM26"/>
    <mergeCell ref="B27:I27"/>
    <mergeCell ref="P6:V6"/>
    <mergeCell ref="W6:AC6"/>
    <mergeCell ref="AT6:AZ6"/>
    <mergeCell ref="BA6:BF6"/>
    <mergeCell ref="B5:H5"/>
    <mergeCell ref="I5:O5"/>
    <mergeCell ref="P5:V5"/>
    <mergeCell ref="W5:AC5"/>
    <mergeCell ref="AT5:AZ5"/>
    <mergeCell ref="BA5:BF5"/>
    <mergeCell ref="P7:V7"/>
    <mergeCell ref="AT7:AZ7"/>
    <mergeCell ref="W7:AC7"/>
    <mergeCell ref="BA7:BF7"/>
    <mergeCell ref="B1:N2"/>
    <mergeCell ref="O1:AT1"/>
    <mergeCell ref="O2:AL2"/>
    <mergeCell ref="AM2:BF2"/>
    <mergeCell ref="B3:AC3"/>
    <mergeCell ref="AD3:BF3"/>
    <mergeCell ref="BB1:BF1"/>
    <mergeCell ref="AY1:BA1"/>
    <mergeCell ref="AW1:AX1"/>
    <mergeCell ref="AU1:AV1"/>
    <mergeCell ref="B4:H4"/>
    <mergeCell ref="I4:O4"/>
    <mergeCell ref="P4:V4"/>
    <mergeCell ref="W4:AC4"/>
    <mergeCell ref="AD4:AJ6"/>
    <mergeCell ref="AK4:AS6"/>
    <mergeCell ref="AT4:AZ4"/>
    <mergeCell ref="BA4:BF4"/>
    <mergeCell ref="B6:H6"/>
    <mergeCell ref="I6:O6"/>
  </mergeCells>
  <conditionalFormatting sqref="J24:J28">
    <cfRule type="expression" priority="126" dxfId="13">
      <formula>$J24&lt;&gt;""</formula>
    </cfRule>
    <cfRule type="expression" priority="127" dxfId="1">
      <formula>$J24=""</formula>
    </cfRule>
  </conditionalFormatting>
  <conditionalFormatting sqref="AS24:AS28">
    <cfRule type="expression" priority="128" dxfId="13">
      <formula>$AS24&lt;&gt;""</formula>
    </cfRule>
    <cfRule type="expression" priority="129" dxfId="1">
      <formula>$AS24=""</formula>
    </cfRule>
  </conditionalFormatting>
  <conditionalFormatting sqref="AM2:BF2">
    <cfRule type="expression" priority="120" dxfId="13">
      <formula>$AM$2&lt;&gt;""</formula>
    </cfRule>
    <cfRule type="expression" priority="121" dxfId="1">
      <formula>$AM$2=""</formula>
    </cfRule>
  </conditionalFormatting>
  <conditionalFormatting sqref="I4:O6">
    <cfRule type="expression" priority="118" dxfId="13">
      <formula>$I4&lt;&gt;""</formula>
    </cfRule>
    <cfRule type="expression" priority="119" dxfId="1">
      <formula>$I4=""</formula>
    </cfRule>
  </conditionalFormatting>
  <conditionalFormatting sqref="W4:AC7">
    <cfRule type="expression" priority="116" dxfId="13">
      <formula>$W4&lt;&gt;""</formula>
    </cfRule>
    <cfRule type="expression" priority="117" dxfId="1">
      <formula>$W4=""</formula>
    </cfRule>
  </conditionalFormatting>
  <conditionalFormatting sqref="BA4:BF7">
    <cfRule type="expression" priority="114" dxfId="13">
      <formula>$BA4&lt;&gt;""</formula>
    </cfRule>
    <cfRule type="expression" priority="115" dxfId="1">
      <formula>$BA4=""</formula>
    </cfRule>
  </conditionalFormatting>
  <conditionalFormatting sqref="AK4">
    <cfRule type="expression" priority="109" dxfId="13">
      <formula>$AM$2&lt;&gt;""</formula>
    </cfRule>
    <cfRule type="expression" priority="110" dxfId="1">
      <formula>$AM$2=""</formula>
    </cfRule>
  </conditionalFormatting>
  <conditionalFormatting sqref="D13">
    <cfRule type="expression" priority="53" dxfId="13">
      <formula>D13&lt;&gt;""</formula>
    </cfRule>
    <cfRule type="expression" priority="54" dxfId="1">
      <formula>D13=""</formula>
    </cfRule>
  </conditionalFormatting>
  <conditionalFormatting sqref="L13">
    <cfRule type="expression" priority="51" dxfId="13">
      <formula>L13&lt;&gt;""</formula>
    </cfRule>
    <cfRule type="expression" priority="52" dxfId="1">
      <formula>L13=""</formula>
    </cfRule>
  </conditionalFormatting>
  <conditionalFormatting sqref="R13">
    <cfRule type="expression" priority="49" dxfId="13">
      <formula>R13&lt;&gt;""</formula>
    </cfRule>
    <cfRule type="expression" priority="50" dxfId="1">
      <formula>R13=""</formula>
    </cfRule>
  </conditionalFormatting>
  <conditionalFormatting sqref="V13">
    <cfRule type="expression" priority="44" dxfId="13">
      <formula>V13&lt;&gt;""</formula>
    </cfRule>
    <cfRule type="expression" priority="46" dxfId="1">
      <formula>V13=""</formula>
    </cfRule>
  </conditionalFormatting>
  <conditionalFormatting sqref="V13">
    <cfRule type="expression" priority="45" dxfId="0">
      <formula>$E13&lt;&gt;""</formula>
    </cfRule>
  </conditionalFormatting>
  <conditionalFormatting sqref="AG13">
    <cfRule type="expression" priority="41" dxfId="13">
      <formula>AG13&lt;&gt;""</formula>
    </cfRule>
    <cfRule type="expression" priority="43" dxfId="1">
      <formula>AG13=""</formula>
    </cfRule>
  </conditionalFormatting>
  <conditionalFormatting sqref="AG13">
    <cfRule type="expression" priority="42" dxfId="0">
      <formula>$E13&lt;&gt;""</formula>
    </cfRule>
  </conditionalFormatting>
  <conditionalFormatting sqref="AO13">
    <cfRule type="expression" priority="38" dxfId="13">
      <formula>AO13&lt;&gt;""</formula>
    </cfRule>
    <cfRule type="expression" priority="40" dxfId="1">
      <formula>AO13=""</formula>
    </cfRule>
  </conditionalFormatting>
  <conditionalFormatting sqref="AO13">
    <cfRule type="expression" priority="39" dxfId="0">
      <formula>$E13&lt;&gt;""</formula>
    </cfRule>
  </conditionalFormatting>
  <conditionalFormatting sqref="AT13">
    <cfRule type="expression" priority="35" dxfId="13">
      <formula>AT13&lt;&gt;""</formula>
    </cfRule>
    <cfRule type="expression" priority="37" dxfId="1">
      <formula>AT13=""</formula>
    </cfRule>
  </conditionalFormatting>
  <conditionalFormatting sqref="AT13">
    <cfRule type="expression" priority="36" dxfId="0">
      <formula>$E13&lt;&gt;""</formula>
    </cfRule>
  </conditionalFormatting>
  <conditionalFormatting sqref="AW13">
    <cfRule type="expression" priority="32" dxfId="13">
      <formula>AW13&lt;&gt;""</formula>
    </cfRule>
    <cfRule type="expression" priority="34" dxfId="1">
      <formula>AW13=""</formula>
    </cfRule>
  </conditionalFormatting>
  <conditionalFormatting sqref="AW13">
    <cfRule type="expression" priority="33" dxfId="0">
      <formula>$E13&lt;&gt;""</formula>
    </cfRule>
  </conditionalFormatting>
  <conditionalFormatting sqref="AZ13">
    <cfRule type="expression" priority="29" dxfId="13">
      <formula>AZ13&lt;&gt;""</formula>
    </cfRule>
    <cfRule type="expression" priority="31" dxfId="1">
      <formula>AZ13=""</formula>
    </cfRule>
  </conditionalFormatting>
  <conditionalFormatting sqref="AZ13">
    <cfRule type="expression" priority="30" dxfId="0">
      <formula>$E13&lt;&gt;""</formula>
    </cfRule>
  </conditionalFormatting>
  <conditionalFormatting sqref="D14:D22">
    <cfRule type="expression" priority="27" dxfId="13">
      <formula>D14&lt;&gt;""</formula>
    </cfRule>
    <cfRule type="expression" priority="28" dxfId="1">
      <formula>D14=""</formula>
    </cfRule>
  </conditionalFormatting>
  <conditionalFormatting sqref="L14:L22">
    <cfRule type="expression" priority="25" dxfId="13">
      <formula>L14&lt;&gt;""</formula>
    </cfRule>
    <cfRule type="expression" priority="26" dxfId="1">
      <formula>L14=""</formula>
    </cfRule>
  </conditionalFormatting>
  <conditionalFormatting sqref="R14:R22">
    <cfRule type="expression" priority="23" dxfId="13">
      <formula>R14&lt;&gt;""</formula>
    </cfRule>
    <cfRule type="expression" priority="24" dxfId="1">
      <formula>R14=""</formula>
    </cfRule>
  </conditionalFormatting>
  <conditionalFormatting sqref="V14:V22">
    <cfRule type="expression" priority="20" dxfId="13">
      <formula>V14&lt;&gt;""</formula>
    </cfRule>
    <cfRule type="expression" priority="22" dxfId="1">
      <formula>V14=""</formula>
    </cfRule>
  </conditionalFormatting>
  <conditionalFormatting sqref="V14:V22">
    <cfRule type="expression" priority="21" dxfId="0">
      <formula>$E14&lt;&gt;""</formula>
    </cfRule>
  </conditionalFormatting>
  <conditionalFormatting sqref="AG14:AG22">
    <cfRule type="expression" priority="17" dxfId="13">
      <formula>AG14&lt;&gt;""</formula>
    </cfRule>
    <cfRule type="expression" priority="19" dxfId="1">
      <formula>AG14=""</formula>
    </cfRule>
  </conditionalFormatting>
  <conditionalFormatting sqref="AG14:AG22">
    <cfRule type="expression" priority="18" dxfId="0">
      <formula>$E14&lt;&gt;""</formula>
    </cfRule>
  </conditionalFormatting>
  <conditionalFormatting sqref="AO14:AO22">
    <cfRule type="expression" priority="14" dxfId="13">
      <formula>AO14&lt;&gt;""</formula>
    </cfRule>
    <cfRule type="expression" priority="16" dxfId="1">
      <formula>AO14=""</formula>
    </cfRule>
  </conditionalFormatting>
  <conditionalFormatting sqref="AO14:AO22">
    <cfRule type="expression" priority="15" dxfId="0">
      <formula>$E14&lt;&gt;""</formula>
    </cfRule>
  </conditionalFormatting>
  <conditionalFormatting sqref="AT14:AT22">
    <cfRule type="expression" priority="11" dxfId="13">
      <formula>AT14&lt;&gt;""</formula>
    </cfRule>
    <cfRule type="expression" priority="13" dxfId="1">
      <formula>AT14=""</formula>
    </cfRule>
  </conditionalFormatting>
  <conditionalFormatting sqref="AT14:AT22">
    <cfRule type="expression" priority="12" dxfId="0">
      <formula>$E14&lt;&gt;""</formula>
    </cfRule>
  </conditionalFormatting>
  <conditionalFormatting sqref="AW14:AW22">
    <cfRule type="expression" priority="8" dxfId="13">
      <formula>AW14&lt;&gt;""</formula>
    </cfRule>
    <cfRule type="expression" priority="10" dxfId="1">
      <formula>AW14=""</formula>
    </cfRule>
  </conditionalFormatting>
  <conditionalFormatting sqref="AW14:AW22">
    <cfRule type="expression" priority="9" dxfId="0">
      <formula>$E14&lt;&gt;""</formula>
    </cfRule>
  </conditionalFormatting>
  <conditionalFormatting sqref="AZ14:AZ22">
    <cfRule type="expression" priority="5" dxfId="13">
      <formula>AZ14&lt;&gt;""</formula>
    </cfRule>
    <cfRule type="expression" priority="7" dxfId="1">
      <formula>AZ14=""</formula>
    </cfRule>
  </conditionalFormatting>
  <conditionalFormatting sqref="AZ14:AZ22">
    <cfRule type="expression" priority="6" dxfId="0">
      <formula>$E14&lt;&gt;""</formula>
    </cfRule>
  </conditionalFormatting>
  <conditionalFormatting sqref="BB1">
    <cfRule type="expression" priority="1144" dxfId="13">
      <formula>$BB1&lt;&gt;""</formula>
    </cfRule>
    <cfRule type="expression" priority="1145" dxfId="1">
      <formula>$BB1=""</formula>
    </cfRule>
  </conditionalFormatting>
  <conditionalFormatting sqref="AW1">
    <cfRule type="expression" priority="1" dxfId="13">
      <formula>$BB1&lt;&gt;""</formula>
    </cfRule>
    <cfRule type="expression" priority="2" dxfId="1">
      <formula>$BB1=""</formula>
    </cfRule>
  </conditionalFormatting>
  <printOptions horizontalCentered="1"/>
  <pageMargins left="0.2362204724409449" right="0.2362204724409449" top="0.7874015748031497" bottom="0.7874015748031497" header="0.31496062992125984" footer="0.31496062992125984"/>
  <pageSetup horizontalDpi="600" verticalDpi="600" orientation="landscape" paperSize="9" r:id="rId3"/>
  <headerFooter>
    <oddHeader>&amp;L&amp;8
        Version: huber_1.0
        Datum: 11.05.2021&amp;R&amp;G&amp;K00+000aaaa
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FA83-760F-4B59-A745-74EAF4DC721F}">
  <sheetPr>
    <tabColor rgb="FFFFC000"/>
  </sheetPr>
  <dimension ref="A1:CF25"/>
  <sheetViews>
    <sheetView zoomScale="90" zoomScaleNormal="90" zoomScaleSheetLayoutView="90" workbookViewId="0" topLeftCell="A1">
      <selection activeCell="AF11" sqref="AF11:AM11"/>
    </sheetView>
  </sheetViews>
  <sheetFormatPr defaultColWidth="11.00390625" defaultRowHeight="14.25"/>
  <cols>
    <col min="1" max="1" width="1.75390625" style="96" customWidth="1"/>
    <col min="2" max="58" width="2.25390625" style="79" customWidth="1"/>
    <col min="59" max="61" width="11.00390625" style="79" hidden="1" customWidth="1"/>
    <col min="62" max="62" width="1.75390625" style="79" customWidth="1"/>
    <col min="63" max="84" width="11.00390625" style="96" customWidth="1"/>
    <col min="85" max="16384" width="11.00390625" style="79" customWidth="1"/>
  </cols>
  <sheetData>
    <row r="1" spans="2:62" ht="20.25" customHeight="1" thickTop="1">
      <c r="B1" s="844" t="str">
        <f>Sprachen!L495</f>
        <v>Werkzeugliste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  <c r="AM1" s="1610"/>
      <c r="AN1" s="1610"/>
      <c r="AO1" s="1610"/>
      <c r="AP1" s="1610"/>
      <c r="AQ1" s="1610"/>
      <c r="AR1" s="1610"/>
      <c r="AS1" s="1610"/>
      <c r="AT1" s="1610"/>
      <c r="AU1" s="841" t="str">
        <f>Sprachen!L493</f>
        <v>Stand</v>
      </c>
      <c r="AV1" s="841"/>
      <c r="AW1" s="839"/>
      <c r="AX1" s="839"/>
      <c r="AY1" s="1617" t="str">
        <f>Sprachen!L492</f>
        <v>Datum</v>
      </c>
      <c r="AZ1" s="1617"/>
      <c r="BA1" s="1617"/>
      <c r="BB1" s="839"/>
      <c r="BC1" s="839"/>
      <c r="BD1" s="839"/>
      <c r="BE1" s="839"/>
      <c r="BF1" s="840"/>
      <c r="BH1" s="80" t="s">
        <v>621</v>
      </c>
      <c r="BJ1" s="96"/>
    </row>
    <row r="2" spans="2:62" ht="21" customHeight="1" thickBot="1">
      <c r="B2" s="1608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11" t="str">
        <f>Sprachen!L255</f>
        <v>Organisation</v>
      </c>
      <c r="P2" s="1611"/>
      <c r="Q2" s="1611"/>
      <c r="R2" s="1611"/>
      <c r="S2" s="1611"/>
      <c r="T2" s="1611"/>
      <c r="U2" s="1611"/>
      <c r="V2" s="1611"/>
      <c r="W2" s="1611"/>
      <c r="X2" s="1611"/>
      <c r="Y2" s="1611"/>
      <c r="Z2" s="1611"/>
      <c r="AA2" s="1611"/>
      <c r="AB2" s="1611"/>
      <c r="AC2" s="1611"/>
      <c r="AD2" s="1611"/>
      <c r="AE2" s="1611"/>
      <c r="AF2" s="1611"/>
      <c r="AG2" s="1611"/>
      <c r="AH2" s="1611"/>
      <c r="AI2" s="1611"/>
      <c r="AJ2" s="1611"/>
      <c r="AK2" s="1611"/>
      <c r="AL2" s="1611"/>
      <c r="AM2" s="1612" t="str">
        <f>IF(Deckblatt!U2&lt;&gt;"",Deckblatt!U2,"")</f>
        <v/>
      </c>
      <c r="AN2" s="1612"/>
      <c r="AO2" s="1612"/>
      <c r="AP2" s="1612"/>
      <c r="AQ2" s="1612"/>
      <c r="AR2" s="1612"/>
      <c r="AS2" s="1612"/>
      <c r="AT2" s="1612"/>
      <c r="AU2" s="1612"/>
      <c r="AV2" s="1612"/>
      <c r="AW2" s="1612"/>
      <c r="AX2" s="1612"/>
      <c r="AY2" s="1612"/>
      <c r="AZ2" s="1612"/>
      <c r="BA2" s="1612"/>
      <c r="BB2" s="1612"/>
      <c r="BC2" s="1612"/>
      <c r="BD2" s="1612"/>
      <c r="BE2" s="1612"/>
      <c r="BF2" s="1613"/>
      <c r="BH2" s="79">
        <f>'Anlage 4 PPF-Bewertung'!AP3</f>
        <v>0</v>
      </c>
      <c r="BJ2" s="96"/>
    </row>
    <row r="3" spans="1:84" s="81" customFormat="1" ht="16.5" customHeight="1" thickBot="1" thickTop="1">
      <c r="A3" s="97"/>
      <c r="B3" s="1614" t="str">
        <f>Sprachen!L46</f>
        <v>Angaben zur Organisation</v>
      </c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6"/>
      <c r="AD3" s="1615" t="str">
        <f>Sprachen!L45</f>
        <v>Angaben zum Kunden</v>
      </c>
      <c r="AE3" s="1615"/>
      <c r="AF3" s="1615"/>
      <c r="AG3" s="1615"/>
      <c r="AH3" s="1615"/>
      <c r="AI3" s="1615"/>
      <c r="AJ3" s="1615"/>
      <c r="AK3" s="1615"/>
      <c r="AL3" s="1615"/>
      <c r="AM3" s="1615"/>
      <c r="AN3" s="1615"/>
      <c r="AO3" s="1615"/>
      <c r="AP3" s="1615"/>
      <c r="AQ3" s="1615"/>
      <c r="AR3" s="1615"/>
      <c r="AS3" s="1615"/>
      <c r="AT3" s="1615"/>
      <c r="AU3" s="1615"/>
      <c r="AV3" s="1615"/>
      <c r="AW3" s="1615"/>
      <c r="AX3" s="1615"/>
      <c r="AY3" s="1615"/>
      <c r="AZ3" s="1615"/>
      <c r="BA3" s="1615"/>
      <c r="BB3" s="1615"/>
      <c r="BC3" s="1615"/>
      <c r="BD3" s="1615"/>
      <c r="BE3" s="1615"/>
      <c r="BF3" s="1616"/>
      <c r="BH3" s="79"/>
      <c r="BI3" s="79"/>
      <c r="BJ3" s="96"/>
      <c r="BK3" s="96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2:62" ht="15" thickTop="1">
      <c r="B4" s="1618" t="str">
        <f>Sprachen!L199</f>
        <v>Lieferstandort</v>
      </c>
      <c r="C4" s="1619"/>
      <c r="D4" s="1619"/>
      <c r="E4" s="1619"/>
      <c r="F4" s="1619"/>
      <c r="G4" s="1619"/>
      <c r="H4" s="1619"/>
      <c r="I4" s="1620" t="str">
        <f>IF(Deckblatt!H18&lt;&gt;"",Deckblatt!H18,"")</f>
        <v/>
      </c>
      <c r="J4" s="1620"/>
      <c r="K4" s="1620"/>
      <c r="L4" s="1620"/>
      <c r="M4" s="1620"/>
      <c r="N4" s="1620"/>
      <c r="O4" s="1621"/>
      <c r="P4" s="1618" t="str">
        <f>Sprachen!L304</f>
        <v>Sachnummer</v>
      </c>
      <c r="Q4" s="1619"/>
      <c r="R4" s="1619"/>
      <c r="S4" s="1619"/>
      <c r="T4" s="1619"/>
      <c r="U4" s="1619"/>
      <c r="V4" s="1619"/>
      <c r="W4" s="1620" t="str">
        <f>IF(Deckblatt!H20&lt;&gt;"",Deckblatt!H20,"")</f>
        <v/>
      </c>
      <c r="X4" s="1620"/>
      <c r="Y4" s="1620"/>
      <c r="Z4" s="1620"/>
      <c r="AA4" s="1620"/>
      <c r="AB4" s="1620"/>
      <c r="AC4" s="1621"/>
      <c r="AD4" s="1622" t="str">
        <f>Sprachen!L187</f>
        <v>Kunde</v>
      </c>
      <c r="AE4" s="1623"/>
      <c r="AF4" s="1623"/>
      <c r="AG4" s="1623"/>
      <c r="AH4" s="1623"/>
      <c r="AI4" s="1623"/>
      <c r="AJ4" s="1623"/>
      <c r="AK4" s="1628" t="str">
        <f>IF(Deckblatt!AI16&lt;&gt;"",Deckblatt!AI16,"")</f>
        <v/>
      </c>
      <c r="AL4" s="1629"/>
      <c r="AM4" s="1629"/>
      <c r="AN4" s="1629"/>
      <c r="AO4" s="1629"/>
      <c r="AP4" s="1629"/>
      <c r="AQ4" s="1629"/>
      <c r="AR4" s="1629"/>
      <c r="AS4" s="1630"/>
      <c r="AT4" s="1633" t="str">
        <f>Sprachen!L304</f>
        <v>Sachnummer</v>
      </c>
      <c r="AU4" s="1634"/>
      <c r="AV4" s="1634"/>
      <c r="AW4" s="1634"/>
      <c r="AX4" s="1634"/>
      <c r="AY4" s="1634"/>
      <c r="AZ4" s="1635"/>
      <c r="BA4" s="1636" t="str">
        <f>IF(Deckblatt!AI21&lt;&gt;"",Deckblatt!AI21,"")</f>
        <v/>
      </c>
      <c r="BB4" s="1637"/>
      <c r="BC4" s="1637"/>
      <c r="BD4" s="1637"/>
      <c r="BE4" s="1637"/>
      <c r="BF4" s="1638"/>
      <c r="BJ4" s="96"/>
    </row>
    <row r="5" spans="2:62" ht="14.25">
      <c r="B5" s="1645" t="str">
        <f>Sprachen!L276</f>
        <v>Produktionsstandort</v>
      </c>
      <c r="C5" s="1646"/>
      <c r="D5" s="1646"/>
      <c r="E5" s="1646"/>
      <c r="F5" s="1646"/>
      <c r="G5" s="1646"/>
      <c r="H5" s="1646"/>
      <c r="I5" s="1647" t="str">
        <f>IF(Deckblatt!H19&lt;&gt;"",Deckblatt!H19,"")</f>
        <v/>
      </c>
      <c r="J5" s="1647"/>
      <c r="K5" s="1647"/>
      <c r="L5" s="1647"/>
      <c r="M5" s="1647"/>
      <c r="N5" s="1647"/>
      <c r="O5" s="1648"/>
      <c r="P5" s="1645" t="str">
        <f>Sprachen!L65</f>
        <v>Benennung</v>
      </c>
      <c r="Q5" s="1646"/>
      <c r="R5" s="1646"/>
      <c r="S5" s="1646"/>
      <c r="T5" s="1646"/>
      <c r="U5" s="1646"/>
      <c r="V5" s="1646"/>
      <c r="W5" s="1647" t="str">
        <f>IF(Deckblatt!H21&lt;&gt;"",Deckblatt!H21,"")</f>
        <v/>
      </c>
      <c r="X5" s="1647"/>
      <c r="Y5" s="1647"/>
      <c r="Z5" s="1647"/>
      <c r="AA5" s="1647"/>
      <c r="AB5" s="1647"/>
      <c r="AC5" s="1648"/>
      <c r="AD5" s="1624"/>
      <c r="AE5" s="1625"/>
      <c r="AF5" s="1625"/>
      <c r="AG5" s="1625"/>
      <c r="AH5" s="1625"/>
      <c r="AI5" s="1625"/>
      <c r="AJ5" s="1625"/>
      <c r="AK5" s="831"/>
      <c r="AL5" s="832"/>
      <c r="AM5" s="832"/>
      <c r="AN5" s="832"/>
      <c r="AO5" s="832"/>
      <c r="AP5" s="832"/>
      <c r="AQ5" s="832"/>
      <c r="AR5" s="832"/>
      <c r="AS5" s="1631"/>
      <c r="AT5" s="1645" t="str">
        <f>Sprachen!L65</f>
        <v>Benennung</v>
      </c>
      <c r="AU5" s="1646"/>
      <c r="AV5" s="1646"/>
      <c r="AW5" s="1646"/>
      <c r="AX5" s="1646"/>
      <c r="AY5" s="1646"/>
      <c r="AZ5" s="1646"/>
      <c r="BA5" s="1647" t="str">
        <f>IF(Deckblatt!AI22&lt;&gt;"",Deckblatt!AI22,"")</f>
        <v/>
      </c>
      <c r="BB5" s="1647"/>
      <c r="BC5" s="1647"/>
      <c r="BD5" s="1647"/>
      <c r="BE5" s="1647"/>
      <c r="BF5" s="1648"/>
      <c r="BJ5" s="96"/>
    </row>
    <row r="6" spans="2:62" ht="16.5" customHeight="1" thickBot="1">
      <c r="B6" s="1639" t="str">
        <f>Sprachen!L177</f>
        <v>Kennung/DUNS</v>
      </c>
      <c r="C6" s="1640"/>
      <c r="D6" s="1640"/>
      <c r="E6" s="1640"/>
      <c r="F6" s="1640"/>
      <c r="G6" s="1640"/>
      <c r="H6" s="1640"/>
      <c r="I6" s="1606" t="str">
        <f>IF(Deckblatt!V23&lt;&gt;"",Deckblatt!V23,"")</f>
        <v/>
      </c>
      <c r="J6" s="1606"/>
      <c r="K6" s="1606"/>
      <c r="L6" s="1606"/>
      <c r="M6" s="1606"/>
      <c r="N6" s="1606"/>
      <c r="O6" s="1607"/>
      <c r="P6" s="1641" t="str">
        <f>Sprachen!L374</f>
        <v>Zeichnungsnummer</v>
      </c>
      <c r="Q6" s="1642"/>
      <c r="R6" s="1642"/>
      <c r="S6" s="1642"/>
      <c r="T6" s="1642"/>
      <c r="U6" s="1642"/>
      <c r="V6" s="1642"/>
      <c r="W6" s="1643" t="str">
        <f>IF(Deckblatt!H22&lt;&gt;"",Deckblatt!H22,"")</f>
        <v/>
      </c>
      <c r="X6" s="1643"/>
      <c r="Y6" s="1643"/>
      <c r="Z6" s="1643"/>
      <c r="AA6" s="1643"/>
      <c r="AB6" s="1643"/>
      <c r="AC6" s="1644"/>
      <c r="AD6" s="1626"/>
      <c r="AE6" s="1627"/>
      <c r="AF6" s="1627"/>
      <c r="AG6" s="1627"/>
      <c r="AH6" s="1627"/>
      <c r="AI6" s="1627"/>
      <c r="AJ6" s="1627"/>
      <c r="AK6" s="1632"/>
      <c r="AL6" s="1612"/>
      <c r="AM6" s="1612"/>
      <c r="AN6" s="1612"/>
      <c r="AO6" s="1612"/>
      <c r="AP6" s="1612"/>
      <c r="AQ6" s="1612"/>
      <c r="AR6" s="1612"/>
      <c r="AS6" s="1613"/>
      <c r="AT6" s="1641" t="str">
        <f>Sprachen!L374</f>
        <v>Zeichnungsnummer</v>
      </c>
      <c r="AU6" s="1642"/>
      <c r="AV6" s="1642"/>
      <c r="AW6" s="1642"/>
      <c r="AX6" s="1642"/>
      <c r="AY6" s="1642"/>
      <c r="AZ6" s="1642"/>
      <c r="BA6" s="1643" t="str">
        <f>IF(Deckblatt!AI23&lt;&gt;"",Deckblatt!AI23,"")</f>
        <v/>
      </c>
      <c r="BB6" s="1643"/>
      <c r="BC6" s="1643"/>
      <c r="BD6" s="1643"/>
      <c r="BE6" s="1643"/>
      <c r="BF6" s="1644"/>
      <c r="BJ6" s="96"/>
    </row>
    <row r="7" spans="2:62" ht="16.5" customHeight="1" thickBot="1" thickTop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601" t="str">
        <f>Sprachen!L494</f>
        <v>Stand / Datum</v>
      </c>
      <c r="Q7" s="1602"/>
      <c r="R7" s="1602"/>
      <c r="S7" s="1602"/>
      <c r="T7" s="1602"/>
      <c r="U7" s="1602"/>
      <c r="V7" s="1603"/>
      <c r="W7" s="1606"/>
      <c r="X7" s="1606"/>
      <c r="Y7" s="1606"/>
      <c r="Z7" s="1606"/>
      <c r="AA7" s="1606"/>
      <c r="AB7" s="1606"/>
      <c r="AC7" s="1607"/>
      <c r="AD7" s="129"/>
      <c r="AE7" s="129"/>
      <c r="AF7" s="129"/>
      <c r="AG7" s="129"/>
      <c r="AH7" s="129"/>
      <c r="AI7" s="129"/>
      <c r="AJ7" s="129"/>
      <c r="AK7" s="130"/>
      <c r="AL7" s="130"/>
      <c r="AM7" s="130"/>
      <c r="AN7" s="130"/>
      <c r="AO7" s="130"/>
      <c r="AP7" s="130"/>
      <c r="AQ7" s="130"/>
      <c r="AR7" s="130"/>
      <c r="AS7" s="130"/>
      <c r="AT7" s="1604" t="str">
        <f>Sprachen!L494</f>
        <v>Stand / Datum</v>
      </c>
      <c r="AU7" s="1605"/>
      <c r="AV7" s="1605"/>
      <c r="AW7" s="1605"/>
      <c r="AX7" s="1605"/>
      <c r="AY7" s="1605"/>
      <c r="AZ7" s="1605"/>
      <c r="BA7" s="1606"/>
      <c r="BB7" s="1606"/>
      <c r="BC7" s="1606"/>
      <c r="BD7" s="1606"/>
      <c r="BE7" s="1606"/>
      <c r="BF7" s="1607"/>
      <c r="BJ7" s="96"/>
    </row>
    <row r="8" s="110" customFormat="1" ht="16.5" customHeight="1" thickBot="1" thickTop="1"/>
    <row r="9" spans="2:62" ht="34.9" customHeight="1" thickBot="1" thickTop="1">
      <c r="B9" s="1711" t="str">
        <f>Sprachen!L496</f>
        <v>Nr.</v>
      </c>
      <c r="C9" s="1712"/>
      <c r="D9" s="1713" t="str">
        <f>Sprachen!L497</f>
        <v>Sachnummer Lieferant</v>
      </c>
      <c r="E9" s="1713"/>
      <c r="F9" s="1713"/>
      <c r="G9" s="1713"/>
      <c r="H9" s="1713"/>
      <c r="I9" s="1713"/>
      <c r="J9" s="1713"/>
      <c r="K9" s="1713"/>
      <c r="L9" s="1713" t="str">
        <f>Sprachen!L498</f>
        <v>Sachnummer 
Huber Automotive</v>
      </c>
      <c r="M9" s="1713"/>
      <c r="N9" s="1713"/>
      <c r="O9" s="1713"/>
      <c r="P9" s="1713"/>
      <c r="Q9" s="1713"/>
      <c r="R9" s="1723" t="str">
        <f>Sprachen!L499</f>
        <v>Änderungsstand</v>
      </c>
      <c r="S9" s="1723"/>
      <c r="T9" s="1723"/>
      <c r="U9" s="1723"/>
      <c r="V9" s="1723"/>
      <c r="W9" s="1723" t="str">
        <f>Sprachen!L504</f>
        <v>Benennung</v>
      </c>
      <c r="X9" s="1723"/>
      <c r="Y9" s="1723"/>
      <c r="Z9" s="1723"/>
      <c r="AA9" s="1723"/>
      <c r="AB9" s="1723"/>
      <c r="AC9" s="1723"/>
      <c r="AD9" s="1723"/>
      <c r="AE9" s="1723"/>
      <c r="AF9" s="1723" t="str">
        <f>Sprachen!L500</f>
        <v>Werkzeugnummer</v>
      </c>
      <c r="AG9" s="1723"/>
      <c r="AH9" s="1723"/>
      <c r="AI9" s="1723"/>
      <c r="AJ9" s="1723"/>
      <c r="AK9" s="1723"/>
      <c r="AL9" s="1723"/>
      <c r="AM9" s="1723"/>
      <c r="AN9" s="1723" t="str">
        <f>Sprachen!L501</f>
        <v>Werkzeugstandort</v>
      </c>
      <c r="AO9" s="1723"/>
      <c r="AP9" s="1723"/>
      <c r="AQ9" s="1723"/>
      <c r="AR9" s="1723"/>
      <c r="AS9" s="1723"/>
      <c r="AT9" s="1713" t="str">
        <f>Sprachen!L502</f>
        <v>Anzahl Werkzeuge</v>
      </c>
      <c r="AU9" s="1713"/>
      <c r="AV9" s="1713"/>
      <c r="AW9" s="1713"/>
      <c r="AX9" s="1713" t="str">
        <f>Sprachen!L503</f>
        <v>Anzahl
Nester /
Werkzeug</v>
      </c>
      <c r="AY9" s="1713"/>
      <c r="AZ9" s="1713"/>
      <c r="BA9" s="1713"/>
      <c r="BB9" s="1724" t="str">
        <f>Sprachen!L429</f>
        <v>Freigabestatus</v>
      </c>
      <c r="BC9" s="1725"/>
      <c r="BD9" s="1725"/>
      <c r="BE9" s="1725"/>
      <c r="BF9" s="1726"/>
      <c r="BJ9" s="96"/>
    </row>
    <row r="10" spans="2:62" ht="14.25" customHeight="1" thickBot="1">
      <c r="B10" s="1699">
        <v>1</v>
      </c>
      <c r="C10" s="1700"/>
      <c r="D10" s="1695"/>
      <c r="E10" s="1696"/>
      <c r="F10" s="1696"/>
      <c r="G10" s="1696"/>
      <c r="H10" s="1696"/>
      <c r="I10" s="1696"/>
      <c r="J10" s="1696"/>
      <c r="K10" s="1696"/>
      <c r="L10" s="1695"/>
      <c r="M10" s="1696"/>
      <c r="N10" s="1696"/>
      <c r="O10" s="1696"/>
      <c r="P10" s="1696"/>
      <c r="Q10" s="1696"/>
      <c r="R10" s="1695"/>
      <c r="S10" s="1696"/>
      <c r="T10" s="1696"/>
      <c r="U10" s="1696"/>
      <c r="V10" s="1696"/>
      <c r="W10" s="1690"/>
      <c r="X10" s="1691"/>
      <c r="Y10" s="1691"/>
      <c r="Z10" s="1691"/>
      <c r="AA10" s="1691"/>
      <c r="AB10" s="1691"/>
      <c r="AC10" s="1691"/>
      <c r="AD10" s="1691"/>
      <c r="AE10" s="1727"/>
      <c r="AF10" s="1691"/>
      <c r="AG10" s="1691"/>
      <c r="AH10" s="1691"/>
      <c r="AI10" s="1691"/>
      <c r="AJ10" s="1691"/>
      <c r="AK10" s="1691"/>
      <c r="AL10" s="1691"/>
      <c r="AM10" s="1691"/>
      <c r="AN10" s="1690"/>
      <c r="AO10" s="1691"/>
      <c r="AP10" s="1691"/>
      <c r="AQ10" s="1691"/>
      <c r="AR10" s="1691"/>
      <c r="AS10" s="1727"/>
      <c r="AT10" s="1690"/>
      <c r="AU10" s="1691"/>
      <c r="AV10" s="1691"/>
      <c r="AW10" s="1691"/>
      <c r="AX10" s="1728"/>
      <c r="AY10" s="1691"/>
      <c r="AZ10" s="1691"/>
      <c r="BA10" s="1727"/>
      <c r="BB10" s="1691"/>
      <c r="BC10" s="1691"/>
      <c r="BD10" s="1691"/>
      <c r="BE10" s="1691"/>
      <c r="BF10" s="1692"/>
      <c r="BH10" s="79">
        <f>COUNTIF(S10:U10,"X")</f>
        <v>0</v>
      </c>
      <c r="BJ10" s="96"/>
    </row>
    <row r="11" spans="2:62" ht="14.25" customHeight="1" thickBot="1">
      <c r="B11" s="1699">
        <v>2</v>
      </c>
      <c r="C11" s="1700"/>
      <c r="D11" s="1695"/>
      <c r="E11" s="1696"/>
      <c r="F11" s="1696"/>
      <c r="G11" s="1696"/>
      <c r="H11" s="1696"/>
      <c r="I11" s="1696"/>
      <c r="J11" s="1696"/>
      <c r="K11" s="1696"/>
      <c r="L11" s="1695"/>
      <c r="M11" s="1696"/>
      <c r="N11" s="1696"/>
      <c r="O11" s="1696"/>
      <c r="P11" s="1696"/>
      <c r="Q11" s="1696"/>
      <c r="R11" s="1695"/>
      <c r="S11" s="1696"/>
      <c r="T11" s="1696"/>
      <c r="U11" s="1696"/>
      <c r="V11" s="1696"/>
      <c r="W11" s="1690"/>
      <c r="X11" s="1691"/>
      <c r="Y11" s="1691"/>
      <c r="Z11" s="1691"/>
      <c r="AA11" s="1691"/>
      <c r="AB11" s="1691"/>
      <c r="AC11" s="1691"/>
      <c r="AD11" s="1691"/>
      <c r="AE11" s="1727"/>
      <c r="AF11" s="1691"/>
      <c r="AG11" s="1691"/>
      <c r="AH11" s="1691"/>
      <c r="AI11" s="1691"/>
      <c r="AJ11" s="1691"/>
      <c r="AK11" s="1691"/>
      <c r="AL11" s="1691"/>
      <c r="AM11" s="1691"/>
      <c r="AN11" s="1690"/>
      <c r="AO11" s="1691"/>
      <c r="AP11" s="1691"/>
      <c r="AQ11" s="1691"/>
      <c r="AR11" s="1691"/>
      <c r="AS11" s="1727"/>
      <c r="AT11" s="1690"/>
      <c r="AU11" s="1691"/>
      <c r="AV11" s="1691"/>
      <c r="AW11" s="1691"/>
      <c r="AX11" s="1728"/>
      <c r="AY11" s="1691"/>
      <c r="AZ11" s="1691"/>
      <c r="BA11" s="1727"/>
      <c r="BB11" s="1691"/>
      <c r="BC11" s="1691"/>
      <c r="BD11" s="1691"/>
      <c r="BE11" s="1691"/>
      <c r="BF11" s="1692"/>
      <c r="BH11" s="79">
        <f aca="true" t="shared" si="0" ref="BH11:BH19">COUNTIF(S11:U11,"X")</f>
        <v>0</v>
      </c>
      <c r="BJ11" s="96"/>
    </row>
    <row r="12" spans="2:62" ht="14.25" customHeight="1" thickBot="1">
      <c r="B12" s="1699">
        <v>3</v>
      </c>
      <c r="C12" s="1700"/>
      <c r="D12" s="1695"/>
      <c r="E12" s="1696"/>
      <c r="F12" s="1696"/>
      <c r="G12" s="1696"/>
      <c r="H12" s="1696"/>
      <c r="I12" s="1696"/>
      <c r="J12" s="1696"/>
      <c r="K12" s="1696"/>
      <c r="L12" s="1695"/>
      <c r="M12" s="1696"/>
      <c r="N12" s="1696"/>
      <c r="O12" s="1696"/>
      <c r="P12" s="1696"/>
      <c r="Q12" s="1696"/>
      <c r="R12" s="1695"/>
      <c r="S12" s="1696"/>
      <c r="T12" s="1696"/>
      <c r="U12" s="1696"/>
      <c r="V12" s="1696"/>
      <c r="W12" s="1690"/>
      <c r="X12" s="1691"/>
      <c r="Y12" s="1691"/>
      <c r="Z12" s="1691"/>
      <c r="AA12" s="1691"/>
      <c r="AB12" s="1691"/>
      <c r="AC12" s="1691"/>
      <c r="AD12" s="1691"/>
      <c r="AE12" s="1727"/>
      <c r="AF12" s="1691"/>
      <c r="AG12" s="1691"/>
      <c r="AH12" s="1691"/>
      <c r="AI12" s="1691"/>
      <c r="AJ12" s="1691"/>
      <c r="AK12" s="1691"/>
      <c r="AL12" s="1691"/>
      <c r="AM12" s="1691"/>
      <c r="AN12" s="1690"/>
      <c r="AO12" s="1691"/>
      <c r="AP12" s="1691"/>
      <c r="AQ12" s="1691"/>
      <c r="AR12" s="1691"/>
      <c r="AS12" s="1727"/>
      <c r="AT12" s="1690"/>
      <c r="AU12" s="1691"/>
      <c r="AV12" s="1691"/>
      <c r="AW12" s="1691"/>
      <c r="AX12" s="1728"/>
      <c r="AY12" s="1691"/>
      <c r="AZ12" s="1691"/>
      <c r="BA12" s="1727"/>
      <c r="BB12" s="1691"/>
      <c r="BC12" s="1691"/>
      <c r="BD12" s="1691"/>
      <c r="BE12" s="1691"/>
      <c r="BF12" s="1692"/>
      <c r="BH12" s="79">
        <f t="shared" si="0"/>
        <v>0</v>
      </c>
      <c r="BJ12" s="96"/>
    </row>
    <row r="13" spans="2:62" ht="14.25" customHeight="1" thickBot="1">
      <c r="B13" s="1699">
        <v>4</v>
      </c>
      <c r="C13" s="1700"/>
      <c r="D13" s="1695"/>
      <c r="E13" s="1696"/>
      <c r="F13" s="1696"/>
      <c r="G13" s="1696"/>
      <c r="H13" s="1696"/>
      <c r="I13" s="1696"/>
      <c r="J13" s="1696"/>
      <c r="K13" s="1696"/>
      <c r="L13" s="1695"/>
      <c r="M13" s="1696"/>
      <c r="N13" s="1696"/>
      <c r="O13" s="1696"/>
      <c r="P13" s="1696"/>
      <c r="Q13" s="1696"/>
      <c r="R13" s="1695"/>
      <c r="S13" s="1696"/>
      <c r="T13" s="1696"/>
      <c r="U13" s="1696"/>
      <c r="V13" s="1696"/>
      <c r="W13" s="1690"/>
      <c r="X13" s="1691"/>
      <c r="Y13" s="1691"/>
      <c r="Z13" s="1691"/>
      <c r="AA13" s="1691"/>
      <c r="AB13" s="1691"/>
      <c r="AC13" s="1691"/>
      <c r="AD13" s="1691"/>
      <c r="AE13" s="1727"/>
      <c r="AF13" s="1691"/>
      <c r="AG13" s="1691"/>
      <c r="AH13" s="1691"/>
      <c r="AI13" s="1691"/>
      <c r="AJ13" s="1691"/>
      <c r="AK13" s="1691"/>
      <c r="AL13" s="1691"/>
      <c r="AM13" s="1691"/>
      <c r="AN13" s="1690"/>
      <c r="AO13" s="1691"/>
      <c r="AP13" s="1691"/>
      <c r="AQ13" s="1691"/>
      <c r="AR13" s="1691"/>
      <c r="AS13" s="1727"/>
      <c r="AT13" s="1690"/>
      <c r="AU13" s="1691"/>
      <c r="AV13" s="1691"/>
      <c r="AW13" s="1691"/>
      <c r="AX13" s="1728"/>
      <c r="AY13" s="1691"/>
      <c r="AZ13" s="1691"/>
      <c r="BA13" s="1727"/>
      <c r="BB13" s="1691"/>
      <c r="BC13" s="1691"/>
      <c r="BD13" s="1691"/>
      <c r="BE13" s="1691"/>
      <c r="BF13" s="1692"/>
      <c r="BH13" s="79">
        <f t="shared" si="0"/>
        <v>0</v>
      </c>
      <c r="BJ13" s="96"/>
    </row>
    <row r="14" spans="2:62" ht="14.25" customHeight="1" thickBot="1">
      <c r="B14" s="1699">
        <v>5</v>
      </c>
      <c r="C14" s="1700"/>
      <c r="D14" s="1695"/>
      <c r="E14" s="1696"/>
      <c r="F14" s="1696"/>
      <c r="G14" s="1696"/>
      <c r="H14" s="1696"/>
      <c r="I14" s="1696"/>
      <c r="J14" s="1696"/>
      <c r="K14" s="1696"/>
      <c r="L14" s="1695"/>
      <c r="M14" s="1696"/>
      <c r="N14" s="1696"/>
      <c r="O14" s="1696"/>
      <c r="P14" s="1696"/>
      <c r="Q14" s="1696"/>
      <c r="R14" s="1695"/>
      <c r="S14" s="1696"/>
      <c r="T14" s="1696"/>
      <c r="U14" s="1696"/>
      <c r="V14" s="1696"/>
      <c r="W14" s="1690"/>
      <c r="X14" s="1691"/>
      <c r="Y14" s="1691"/>
      <c r="Z14" s="1691"/>
      <c r="AA14" s="1691"/>
      <c r="AB14" s="1691"/>
      <c r="AC14" s="1691"/>
      <c r="AD14" s="1691"/>
      <c r="AE14" s="1727"/>
      <c r="AF14" s="1691"/>
      <c r="AG14" s="1691"/>
      <c r="AH14" s="1691"/>
      <c r="AI14" s="1691"/>
      <c r="AJ14" s="1691"/>
      <c r="AK14" s="1691"/>
      <c r="AL14" s="1691"/>
      <c r="AM14" s="1691"/>
      <c r="AN14" s="1690"/>
      <c r="AO14" s="1691"/>
      <c r="AP14" s="1691"/>
      <c r="AQ14" s="1691"/>
      <c r="AR14" s="1691"/>
      <c r="AS14" s="1727"/>
      <c r="AT14" s="1690"/>
      <c r="AU14" s="1691"/>
      <c r="AV14" s="1691"/>
      <c r="AW14" s="1691"/>
      <c r="AX14" s="1728"/>
      <c r="AY14" s="1691"/>
      <c r="AZ14" s="1691"/>
      <c r="BA14" s="1727"/>
      <c r="BB14" s="1691"/>
      <c r="BC14" s="1691"/>
      <c r="BD14" s="1691"/>
      <c r="BE14" s="1691"/>
      <c r="BF14" s="1692"/>
      <c r="BH14" s="79">
        <f>COUNTIF(S14:U14,"X")</f>
        <v>0</v>
      </c>
      <c r="BJ14" s="96"/>
    </row>
    <row r="15" spans="2:62" ht="14.25" customHeight="1" thickBot="1">
      <c r="B15" s="1699">
        <v>6</v>
      </c>
      <c r="C15" s="1700"/>
      <c r="D15" s="1695"/>
      <c r="E15" s="1696"/>
      <c r="F15" s="1696"/>
      <c r="G15" s="1696"/>
      <c r="H15" s="1696"/>
      <c r="I15" s="1696"/>
      <c r="J15" s="1696"/>
      <c r="K15" s="1696"/>
      <c r="L15" s="1695"/>
      <c r="M15" s="1696"/>
      <c r="N15" s="1696"/>
      <c r="O15" s="1696"/>
      <c r="P15" s="1696"/>
      <c r="Q15" s="1696"/>
      <c r="R15" s="1695"/>
      <c r="S15" s="1696"/>
      <c r="T15" s="1696"/>
      <c r="U15" s="1696"/>
      <c r="V15" s="1696"/>
      <c r="W15" s="1690"/>
      <c r="X15" s="1691"/>
      <c r="Y15" s="1691"/>
      <c r="Z15" s="1691"/>
      <c r="AA15" s="1691"/>
      <c r="AB15" s="1691"/>
      <c r="AC15" s="1691"/>
      <c r="AD15" s="1691"/>
      <c r="AE15" s="1727"/>
      <c r="AF15" s="1691"/>
      <c r="AG15" s="1691"/>
      <c r="AH15" s="1691"/>
      <c r="AI15" s="1691"/>
      <c r="AJ15" s="1691"/>
      <c r="AK15" s="1691"/>
      <c r="AL15" s="1691"/>
      <c r="AM15" s="1691"/>
      <c r="AN15" s="1690"/>
      <c r="AO15" s="1691"/>
      <c r="AP15" s="1691"/>
      <c r="AQ15" s="1691"/>
      <c r="AR15" s="1691"/>
      <c r="AS15" s="1727"/>
      <c r="AT15" s="1690"/>
      <c r="AU15" s="1691"/>
      <c r="AV15" s="1691"/>
      <c r="AW15" s="1691"/>
      <c r="AX15" s="1728"/>
      <c r="AY15" s="1691"/>
      <c r="AZ15" s="1691"/>
      <c r="BA15" s="1727"/>
      <c r="BB15" s="1691"/>
      <c r="BC15" s="1691"/>
      <c r="BD15" s="1691"/>
      <c r="BE15" s="1691"/>
      <c r="BF15" s="1692"/>
      <c r="BH15" s="79">
        <f t="shared" si="0"/>
        <v>0</v>
      </c>
      <c r="BJ15" s="96"/>
    </row>
    <row r="16" spans="2:62" ht="14.25" customHeight="1" thickBot="1">
      <c r="B16" s="1699">
        <v>7</v>
      </c>
      <c r="C16" s="1700"/>
      <c r="D16" s="1695"/>
      <c r="E16" s="1696"/>
      <c r="F16" s="1696"/>
      <c r="G16" s="1696"/>
      <c r="H16" s="1696"/>
      <c r="I16" s="1696"/>
      <c r="J16" s="1696"/>
      <c r="K16" s="1696"/>
      <c r="L16" s="1695"/>
      <c r="M16" s="1696"/>
      <c r="N16" s="1696"/>
      <c r="O16" s="1696"/>
      <c r="P16" s="1696"/>
      <c r="Q16" s="1696"/>
      <c r="R16" s="1695"/>
      <c r="S16" s="1696"/>
      <c r="T16" s="1696"/>
      <c r="U16" s="1696"/>
      <c r="V16" s="1696"/>
      <c r="W16" s="1690"/>
      <c r="X16" s="1691"/>
      <c r="Y16" s="1691"/>
      <c r="Z16" s="1691"/>
      <c r="AA16" s="1691"/>
      <c r="AB16" s="1691"/>
      <c r="AC16" s="1691"/>
      <c r="AD16" s="1691"/>
      <c r="AE16" s="1727"/>
      <c r="AF16" s="1691"/>
      <c r="AG16" s="1691"/>
      <c r="AH16" s="1691"/>
      <c r="AI16" s="1691"/>
      <c r="AJ16" s="1691"/>
      <c r="AK16" s="1691"/>
      <c r="AL16" s="1691"/>
      <c r="AM16" s="1691"/>
      <c r="AN16" s="1690"/>
      <c r="AO16" s="1691"/>
      <c r="AP16" s="1691"/>
      <c r="AQ16" s="1691"/>
      <c r="AR16" s="1691"/>
      <c r="AS16" s="1727"/>
      <c r="AT16" s="1690"/>
      <c r="AU16" s="1691"/>
      <c r="AV16" s="1691"/>
      <c r="AW16" s="1691"/>
      <c r="AX16" s="1728"/>
      <c r="AY16" s="1691"/>
      <c r="AZ16" s="1691"/>
      <c r="BA16" s="1727"/>
      <c r="BB16" s="1691"/>
      <c r="BC16" s="1691"/>
      <c r="BD16" s="1691"/>
      <c r="BE16" s="1691"/>
      <c r="BF16" s="1692"/>
      <c r="BH16" s="79">
        <f t="shared" si="0"/>
        <v>0</v>
      </c>
      <c r="BJ16" s="96"/>
    </row>
    <row r="17" spans="2:62" ht="14.25" customHeight="1" thickBot="1">
      <c r="B17" s="1699">
        <v>8</v>
      </c>
      <c r="C17" s="1700"/>
      <c r="D17" s="1695"/>
      <c r="E17" s="1696"/>
      <c r="F17" s="1696"/>
      <c r="G17" s="1696"/>
      <c r="H17" s="1696"/>
      <c r="I17" s="1696"/>
      <c r="J17" s="1696"/>
      <c r="K17" s="1696"/>
      <c r="L17" s="1695"/>
      <c r="M17" s="1696"/>
      <c r="N17" s="1696"/>
      <c r="O17" s="1696"/>
      <c r="P17" s="1696"/>
      <c r="Q17" s="1696"/>
      <c r="R17" s="1695"/>
      <c r="S17" s="1696"/>
      <c r="T17" s="1696"/>
      <c r="U17" s="1696"/>
      <c r="V17" s="1696"/>
      <c r="W17" s="1690"/>
      <c r="X17" s="1691"/>
      <c r="Y17" s="1691"/>
      <c r="Z17" s="1691"/>
      <c r="AA17" s="1691"/>
      <c r="AB17" s="1691"/>
      <c r="AC17" s="1691"/>
      <c r="AD17" s="1691"/>
      <c r="AE17" s="1727"/>
      <c r="AF17" s="1691"/>
      <c r="AG17" s="1691"/>
      <c r="AH17" s="1691"/>
      <c r="AI17" s="1691"/>
      <c r="AJ17" s="1691"/>
      <c r="AK17" s="1691"/>
      <c r="AL17" s="1691"/>
      <c r="AM17" s="1691"/>
      <c r="AN17" s="1690"/>
      <c r="AO17" s="1691"/>
      <c r="AP17" s="1691"/>
      <c r="AQ17" s="1691"/>
      <c r="AR17" s="1691"/>
      <c r="AS17" s="1727"/>
      <c r="AT17" s="1690"/>
      <c r="AU17" s="1691"/>
      <c r="AV17" s="1691"/>
      <c r="AW17" s="1691"/>
      <c r="AX17" s="1728"/>
      <c r="AY17" s="1691"/>
      <c r="AZ17" s="1691"/>
      <c r="BA17" s="1727"/>
      <c r="BB17" s="1691"/>
      <c r="BC17" s="1691"/>
      <c r="BD17" s="1691"/>
      <c r="BE17" s="1691"/>
      <c r="BF17" s="1692"/>
      <c r="BH17" s="79">
        <f t="shared" si="0"/>
        <v>0</v>
      </c>
      <c r="BJ17" s="96"/>
    </row>
    <row r="18" spans="2:62" ht="14.25" customHeight="1" thickBot="1">
      <c r="B18" s="1699">
        <v>9</v>
      </c>
      <c r="C18" s="1700"/>
      <c r="D18" s="1695"/>
      <c r="E18" s="1696"/>
      <c r="F18" s="1696"/>
      <c r="G18" s="1696"/>
      <c r="H18" s="1696"/>
      <c r="I18" s="1696"/>
      <c r="J18" s="1696"/>
      <c r="K18" s="1696"/>
      <c r="L18" s="1695"/>
      <c r="M18" s="1696"/>
      <c r="N18" s="1696"/>
      <c r="O18" s="1696"/>
      <c r="P18" s="1696"/>
      <c r="Q18" s="1696"/>
      <c r="R18" s="1695"/>
      <c r="S18" s="1696"/>
      <c r="T18" s="1696"/>
      <c r="U18" s="1696"/>
      <c r="V18" s="1696"/>
      <c r="W18" s="1690"/>
      <c r="X18" s="1691"/>
      <c r="Y18" s="1691"/>
      <c r="Z18" s="1691"/>
      <c r="AA18" s="1691"/>
      <c r="AB18" s="1691"/>
      <c r="AC18" s="1691"/>
      <c r="AD18" s="1691"/>
      <c r="AE18" s="1727"/>
      <c r="AF18" s="1691"/>
      <c r="AG18" s="1691"/>
      <c r="AH18" s="1691"/>
      <c r="AI18" s="1691"/>
      <c r="AJ18" s="1691"/>
      <c r="AK18" s="1691"/>
      <c r="AL18" s="1691"/>
      <c r="AM18" s="1691"/>
      <c r="AN18" s="1690"/>
      <c r="AO18" s="1691"/>
      <c r="AP18" s="1691"/>
      <c r="AQ18" s="1691"/>
      <c r="AR18" s="1691"/>
      <c r="AS18" s="1727"/>
      <c r="AT18" s="1690"/>
      <c r="AU18" s="1691"/>
      <c r="AV18" s="1691"/>
      <c r="AW18" s="1691"/>
      <c r="AX18" s="1728"/>
      <c r="AY18" s="1691"/>
      <c r="AZ18" s="1691"/>
      <c r="BA18" s="1727"/>
      <c r="BB18" s="1691"/>
      <c r="BC18" s="1691"/>
      <c r="BD18" s="1691"/>
      <c r="BE18" s="1691"/>
      <c r="BF18" s="1692"/>
      <c r="BH18" s="79">
        <f t="shared" si="0"/>
        <v>0</v>
      </c>
      <c r="BJ18" s="96"/>
    </row>
    <row r="19" spans="2:62" ht="14.25" customHeight="1" thickBot="1">
      <c r="B19" s="1699">
        <v>10</v>
      </c>
      <c r="C19" s="1700"/>
      <c r="D19" s="1695"/>
      <c r="E19" s="1696"/>
      <c r="F19" s="1696"/>
      <c r="G19" s="1696"/>
      <c r="H19" s="1696"/>
      <c r="I19" s="1696"/>
      <c r="J19" s="1696"/>
      <c r="K19" s="1696"/>
      <c r="L19" s="1695"/>
      <c r="M19" s="1696"/>
      <c r="N19" s="1696"/>
      <c r="O19" s="1696"/>
      <c r="P19" s="1696"/>
      <c r="Q19" s="1696"/>
      <c r="R19" s="1695"/>
      <c r="S19" s="1696"/>
      <c r="T19" s="1696"/>
      <c r="U19" s="1696"/>
      <c r="V19" s="1696"/>
      <c r="W19" s="1690"/>
      <c r="X19" s="1691"/>
      <c r="Y19" s="1691"/>
      <c r="Z19" s="1691"/>
      <c r="AA19" s="1691"/>
      <c r="AB19" s="1691"/>
      <c r="AC19" s="1691"/>
      <c r="AD19" s="1691"/>
      <c r="AE19" s="1727"/>
      <c r="AF19" s="1691"/>
      <c r="AG19" s="1691"/>
      <c r="AH19" s="1691"/>
      <c r="AI19" s="1691"/>
      <c r="AJ19" s="1691"/>
      <c r="AK19" s="1691"/>
      <c r="AL19" s="1691"/>
      <c r="AM19" s="1691"/>
      <c r="AN19" s="1690"/>
      <c r="AO19" s="1691"/>
      <c r="AP19" s="1691"/>
      <c r="AQ19" s="1691"/>
      <c r="AR19" s="1691"/>
      <c r="AS19" s="1727"/>
      <c r="AT19" s="1690"/>
      <c r="AU19" s="1691"/>
      <c r="AV19" s="1691"/>
      <c r="AW19" s="1691"/>
      <c r="AX19" s="1728"/>
      <c r="AY19" s="1691"/>
      <c r="AZ19" s="1691"/>
      <c r="BA19" s="1727"/>
      <c r="BB19" s="1691"/>
      <c r="BC19" s="1691"/>
      <c r="BD19" s="1691"/>
      <c r="BE19" s="1691"/>
      <c r="BF19" s="1692"/>
      <c r="BH19" s="79">
        <f t="shared" si="0"/>
        <v>0</v>
      </c>
      <c r="BJ19" s="96"/>
    </row>
    <row r="20" spans="2:61" s="96" customFormat="1" ht="15.75" thickBot="1" thickTop="1">
      <c r="B20" s="1664" t="str">
        <f>Sprachen!L84</f>
        <v>Bestätigung Organisation</v>
      </c>
      <c r="C20" s="1665"/>
      <c r="D20" s="1665"/>
      <c r="E20" s="1665"/>
      <c r="F20" s="1665"/>
      <c r="G20" s="1665"/>
      <c r="H20" s="1665"/>
      <c r="I20" s="1665"/>
      <c r="J20" s="1665"/>
      <c r="K20" s="1665"/>
      <c r="L20" s="1665"/>
      <c r="M20" s="1665"/>
      <c r="N20" s="1665"/>
      <c r="O20" s="1665"/>
      <c r="P20" s="1665"/>
      <c r="Q20" s="1665"/>
      <c r="R20" s="1665"/>
      <c r="S20" s="1665"/>
      <c r="T20" s="1665"/>
      <c r="U20" s="1665"/>
      <c r="V20" s="1665"/>
      <c r="W20" s="1665"/>
      <c r="X20" s="1665"/>
      <c r="Y20" s="1665"/>
      <c r="Z20" s="1665"/>
      <c r="AA20" s="1665"/>
      <c r="AB20" s="1665"/>
      <c r="AC20" s="1665"/>
      <c r="AD20" s="1665"/>
      <c r="AE20" s="1665"/>
      <c r="AF20" s="1665"/>
      <c r="AG20" s="1665"/>
      <c r="AH20" s="1665"/>
      <c r="AI20" s="1665"/>
      <c r="AJ20" s="1665"/>
      <c r="AK20" s="1665"/>
      <c r="AL20" s="1665"/>
      <c r="AM20" s="1665"/>
      <c r="AN20" s="1665"/>
      <c r="AO20" s="1665"/>
      <c r="AP20" s="1665"/>
      <c r="AQ20" s="1665"/>
      <c r="AR20" s="1665"/>
      <c r="AS20" s="1665"/>
      <c r="AT20" s="1665"/>
      <c r="AU20" s="1665"/>
      <c r="AV20" s="1665"/>
      <c r="AW20" s="1665"/>
      <c r="AX20" s="1665"/>
      <c r="AY20" s="1665"/>
      <c r="AZ20" s="1665"/>
      <c r="BA20" s="1665"/>
      <c r="BB20" s="1665"/>
      <c r="BC20" s="1665"/>
      <c r="BD20" s="1665"/>
      <c r="BE20" s="1665"/>
      <c r="BF20" s="1666"/>
      <c r="BG20" s="79"/>
      <c r="BH20" s="79"/>
      <c r="BI20" s="79"/>
    </row>
    <row r="21" spans="2:61" s="96" customFormat="1" ht="14.25">
      <c r="B21" s="1667" t="str">
        <f>Sprachen!L234</f>
        <v>Name</v>
      </c>
      <c r="C21" s="1668"/>
      <c r="D21" s="1669"/>
      <c r="E21" s="1669"/>
      <c r="F21" s="1669"/>
      <c r="G21" s="1669"/>
      <c r="H21" s="1669"/>
      <c r="I21" s="1670"/>
      <c r="J21" s="1671" t="str">
        <f>IF(Deckblatt!I29&lt;&gt;"",Deckblatt!I29,"")</f>
        <v/>
      </c>
      <c r="K21" s="1672"/>
      <c r="L21" s="1672"/>
      <c r="M21" s="1672"/>
      <c r="N21" s="1672"/>
      <c r="O21" s="1672"/>
      <c r="P21" s="1672"/>
      <c r="Q21" s="1672"/>
      <c r="R21" s="1672"/>
      <c r="S21" s="1672"/>
      <c r="T21" s="1672"/>
      <c r="U21" s="1672"/>
      <c r="V21" s="1672"/>
      <c r="W21" s="1672"/>
      <c r="X21" s="1672"/>
      <c r="Y21" s="1672"/>
      <c r="Z21" s="1672"/>
      <c r="AA21" s="1672"/>
      <c r="AB21" s="1672"/>
      <c r="AC21" s="1672"/>
      <c r="AD21" s="1672"/>
      <c r="AE21" s="1672"/>
      <c r="AF21" s="1672"/>
      <c r="AG21" s="1672"/>
      <c r="AH21" s="1672"/>
      <c r="AI21" s="1672"/>
      <c r="AJ21" s="1672"/>
      <c r="AK21" s="1672"/>
      <c r="AL21" s="1672"/>
      <c r="AM21" s="1673"/>
      <c r="AN21" s="1674" t="str">
        <f>Sprachen!L61</f>
        <v>Bemerkung</v>
      </c>
      <c r="AO21" s="1675"/>
      <c r="AP21" s="1675"/>
      <c r="AQ21" s="1675"/>
      <c r="AR21" s="1676"/>
      <c r="AS21" s="1680"/>
      <c r="AT21" s="1680"/>
      <c r="AU21" s="1680"/>
      <c r="AV21" s="1680"/>
      <c r="AW21" s="1680"/>
      <c r="AX21" s="1680"/>
      <c r="AY21" s="1680"/>
      <c r="AZ21" s="1680"/>
      <c r="BA21" s="1680"/>
      <c r="BB21" s="1680"/>
      <c r="BC21" s="1680"/>
      <c r="BD21" s="1680"/>
      <c r="BE21" s="1680"/>
      <c r="BF21" s="1681"/>
      <c r="BG21" s="79"/>
      <c r="BH21" s="79"/>
      <c r="BI21" s="79"/>
    </row>
    <row r="22" spans="2:61" s="96" customFormat="1" ht="14.25">
      <c r="B22" s="1686" t="str">
        <f>Sprachen!L20</f>
        <v>Abteilung</v>
      </c>
      <c r="C22" s="1687"/>
      <c r="D22" s="1688"/>
      <c r="E22" s="1688"/>
      <c r="F22" s="1688"/>
      <c r="G22" s="1688"/>
      <c r="H22" s="1688"/>
      <c r="I22" s="1689"/>
      <c r="J22" s="1649" t="str">
        <f>IF(Deckblatt!I30&lt;&gt;"",Deckblatt!I30,"")</f>
        <v/>
      </c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0"/>
      <c r="AI22" s="1650"/>
      <c r="AJ22" s="1650"/>
      <c r="AK22" s="1650"/>
      <c r="AL22" s="1650"/>
      <c r="AM22" s="1651"/>
      <c r="AN22" s="1677"/>
      <c r="AO22" s="1678"/>
      <c r="AP22" s="1678"/>
      <c r="AQ22" s="1678"/>
      <c r="AR22" s="1679"/>
      <c r="AS22" s="1682"/>
      <c r="AT22" s="1682"/>
      <c r="AU22" s="1682"/>
      <c r="AV22" s="1682"/>
      <c r="AW22" s="1682"/>
      <c r="AX22" s="1682"/>
      <c r="AY22" s="1682"/>
      <c r="AZ22" s="1682"/>
      <c r="BA22" s="1682"/>
      <c r="BB22" s="1682"/>
      <c r="BC22" s="1682"/>
      <c r="BD22" s="1682"/>
      <c r="BE22" s="1682"/>
      <c r="BF22" s="1683"/>
      <c r="BG22" s="79"/>
      <c r="BH22" s="79"/>
      <c r="BI22" s="79"/>
    </row>
    <row r="23" spans="2:61" s="96" customFormat="1" ht="14.25">
      <c r="B23" s="1686" t="str">
        <f>Sprachen!L343</f>
        <v>Telefon</v>
      </c>
      <c r="C23" s="1687"/>
      <c r="D23" s="1688"/>
      <c r="E23" s="1688"/>
      <c r="F23" s="1688"/>
      <c r="G23" s="1688"/>
      <c r="H23" s="1688"/>
      <c r="I23" s="1689"/>
      <c r="J23" s="1649" t="str">
        <f>IF(Deckblatt!I31&lt;&gt;"",Deckblatt!I31,"")</f>
        <v/>
      </c>
      <c r="K23" s="1650"/>
      <c r="L23" s="1650"/>
      <c r="M23" s="1650"/>
      <c r="N23" s="1650"/>
      <c r="O23" s="1650"/>
      <c r="P23" s="1650"/>
      <c r="Q23" s="1650"/>
      <c r="R23" s="1650"/>
      <c r="S23" s="1650"/>
      <c r="T23" s="1650"/>
      <c r="U23" s="1650"/>
      <c r="V23" s="1650"/>
      <c r="W23" s="1650"/>
      <c r="X23" s="1650"/>
      <c r="Y23" s="1650"/>
      <c r="Z23" s="1650"/>
      <c r="AA23" s="1650"/>
      <c r="AB23" s="1650"/>
      <c r="AC23" s="1650"/>
      <c r="AD23" s="1650"/>
      <c r="AE23" s="1650"/>
      <c r="AF23" s="1650"/>
      <c r="AG23" s="1650"/>
      <c r="AH23" s="1650"/>
      <c r="AI23" s="1650"/>
      <c r="AJ23" s="1650"/>
      <c r="AK23" s="1650"/>
      <c r="AL23" s="1650"/>
      <c r="AM23" s="1651"/>
      <c r="AN23" s="1677"/>
      <c r="AO23" s="1678"/>
      <c r="AP23" s="1678"/>
      <c r="AQ23" s="1678"/>
      <c r="AR23" s="1679"/>
      <c r="AS23" s="1682"/>
      <c r="AT23" s="1682"/>
      <c r="AU23" s="1682"/>
      <c r="AV23" s="1682"/>
      <c r="AW23" s="1682"/>
      <c r="AX23" s="1682"/>
      <c r="AY23" s="1682"/>
      <c r="AZ23" s="1682"/>
      <c r="BA23" s="1682"/>
      <c r="BB23" s="1682"/>
      <c r="BC23" s="1682"/>
      <c r="BD23" s="1682"/>
      <c r="BE23" s="1682"/>
      <c r="BF23" s="1683"/>
      <c r="BG23" s="79"/>
      <c r="BH23" s="79"/>
      <c r="BI23" s="79"/>
    </row>
    <row r="24" spans="2:61" s="96" customFormat="1" ht="14.25">
      <c r="B24" s="1686" t="str">
        <f>Sprachen!L119</f>
        <v>E-Mail/Fax-Nr.</v>
      </c>
      <c r="C24" s="1687"/>
      <c r="D24" s="1688"/>
      <c r="E24" s="1688"/>
      <c r="F24" s="1688"/>
      <c r="G24" s="1688"/>
      <c r="H24" s="1688"/>
      <c r="I24" s="1689"/>
      <c r="J24" s="1649" t="str">
        <f>IF(Deckblatt!I32&lt;&gt;"",Deckblatt!I32,"")</f>
        <v/>
      </c>
      <c r="K24" s="1650"/>
      <c r="L24" s="1650"/>
      <c r="M24" s="1650"/>
      <c r="N24" s="1650"/>
      <c r="O24" s="1650"/>
      <c r="P24" s="1650"/>
      <c r="Q24" s="1650"/>
      <c r="R24" s="1650"/>
      <c r="S24" s="1650"/>
      <c r="T24" s="1650"/>
      <c r="U24" s="1650"/>
      <c r="V24" s="1650"/>
      <c r="W24" s="1650"/>
      <c r="X24" s="1650"/>
      <c r="Y24" s="1650"/>
      <c r="Z24" s="1650"/>
      <c r="AA24" s="1650"/>
      <c r="AB24" s="1650"/>
      <c r="AC24" s="1650"/>
      <c r="AD24" s="1650"/>
      <c r="AE24" s="1650"/>
      <c r="AF24" s="1650"/>
      <c r="AG24" s="1650"/>
      <c r="AH24" s="1650"/>
      <c r="AI24" s="1650"/>
      <c r="AJ24" s="1650"/>
      <c r="AK24" s="1650"/>
      <c r="AL24" s="1650"/>
      <c r="AM24" s="1651"/>
      <c r="AN24" s="1677"/>
      <c r="AO24" s="1678"/>
      <c r="AP24" s="1678"/>
      <c r="AQ24" s="1678"/>
      <c r="AR24" s="1679"/>
      <c r="AS24" s="1684"/>
      <c r="AT24" s="1684"/>
      <c r="AU24" s="1684"/>
      <c r="AV24" s="1684"/>
      <c r="AW24" s="1684"/>
      <c r="AX24" s="1684"/>
      <c r="AY24" s="1684"/>
      <c r="AZ24" s="1684"/>
      <c r="BA24" s="1684"/>
      <c r="BB24" s="1684"/>
      <c r="BC24" s="1684"/>
      <c r="BD24" s="1684"/>
      <c r="BE24" s="1684"/>
      <c r="BF24" s="1685"/>
      <c r="BG24" s="79"/>
      <c r="BH24" s="79"/>
      <c r="BI24" s="79"/>
    </row>
    <row r="25" spans="2:61" s="96" customFormat="1" ht="30" customHeight="1" thickBot="1">
      <c r="B25" s="1652" t="str">
        <f>Sprachen!L91</f>
        <v>Datum</v>
      </c>
      <c r="C25" s="1653"/>
      <c r="D25" s="1654"/>
      <c r="E25" s="1654"/>
      <c r="F25" s="1654"/>
      <c r="G25" s="1654"/>
      <c r="H25" s="1654"/>
      <c r="I25" s="1655"/>
      <c r="J25" s="1656" t="str">
        <f>IF(Deckblatt!I33&lt;&gt;"",Deckblatt!I33,"")</f>
        <v/>
      </c>
      <c r="K25" s="1657"/>
      <c r="L25" s="1657"/>
      <c r="M25" s="1657"/>
      <c r="N25" s="1657"/>
      <c r="O25" s="1657"/>
      <c r="P25" s="1657"/>
      <c r="Q25" s="1657"/>
      <c r="R25" s="1657"/>
      <c r="S25" s="1657"/>
      <c r="T25" s="1657"/>
      <c r="U25" s="1657"/>
      <c r="V25" s="1657"/>
      <c r="W25" s="1657"/>
      <c r="X25" s="1657"/>
      <c r="Y25" s="1657"/>
      <c r="Z25" s="1657"/>
      <c r="AA25" s="1657"/>
      <c r="AB25" s="1657"/>
      <c r="AC25" s="1657"/>
      <c r="AD25" s="1657"/>
      <c r="AE25" s="1657"/>
      <c r="AF25" s="1657"/>
      <c r="AG25" s="1657"/>
      <c r="AH25" s="1657"/>
      <c r="AI25" s="1657"/>
      <c r="AJ25" s="1657"/>
      <c r="AK25" s="1657"/>
      <c r="AL25" s="1657"/>
      <c r="AM25" s="1658"/>
      <c r="AN25" s="1659" t="str">
        <f>Sprachen!L348</f>
        <v>Unterschrift</v>
      </c>
      <c r="AO25" s="1660"/>
      <c r="AP25" s="1660"/>
      <c r="AQ25" s="1660"/>
      <c r="AR25" s="1661"/>
      <c r="AS25" s="1662"/>
      <c r="AT25" s="1662"/>
      <c r="AU25" s="1662"/>
      <c r="AV25" s="1662"/>
      <c r="AW25" s="1662"/>
      <c r="AX25" s="1662"/>
      <c r="AY25" s="1662"/>
      <c r="AZ25" s="1662"/>
      <c r="BA25" s="1662"/>
      <c r="BB25" s="1662"/>
      <c r="BC25" s="1662"/>
      <c r="BD25" s="1662"/>
      <c r="BE25" s="1662"/>
      <c r="BF25" s="1663"/>
      <c r="BG25" s="79"/>
      <c r="BH25" s="79"/>
      <c r="BI25" s="79"/>
    </row>
    <row r="26" s="96" customFormat="1" ht="15" thickTop="1"/>
    <row r="27" s="96" customFormat="1" ht="14.25"/>
    <row r="28" s="96" customFormat="1" ht="14.25"/>
    <row r="29" s="96" customFormat="1" ht="14.25"/>
    <row r="30" s="96" customFormat="1" ht="14.25"/>
    <row r="31" s="96" customFormat="1" ht="14.25"/>
    <row r="32" s="96" customFormat="1" ht="14.25"/>
    <row r="33" s="96" customFormat="1" ht="14.25"/>
    <row r="34" s="96" customFormat="1" ht="14.25"/>
    <row r="35" s="96" customFormat="1" ht="14.25"/>
    <row r="36" s="96" customFormat="1" ht="14.25"/>
    <row r="37" s="96" customFormat="1" ht="14.25"/>
    <row r="38" s="96" customFormat="1" ht="14.25"/>
    <row r="39" s="96" customFormat="1" ht="14.25"/>
    <row r="40" s="96" customFormat="1" ht="14.25"/>
    <row r="41" s="96" customFormat="1" ht="14.25"/>
    <row r="42" s="96" customFormat="1" ht="14.25"/>
    <row r="43" s="96" customFormat="1" ht="14.25"/>
    <row r="44" s="96" customFormat="1" ht="14.25"/>
    <row r="45" s="96" customFormat="1" ht="14.25"/>
    <row r="46" s="96" customFormat="1" ht="14.25"/>
    <row r="47" s="96" customFormat="1" ht="14.25"/>
    <row r="48" s="96" customFormat="1" ht="14.25"/>
    <row r="49" s="96" customFormat="1" ht="14.25"/>
    <row r="50" s="96" customFormat="1" ht="14.25"/>
    <row r="51" s="96" customFormat="1" ht="14.25"/>
    <row r="52" s="96" customFormat="1" ht="14.25"/>
    <row r="53" s="96" customFormat="1" ht="14.25"/>
    <row r="54" s="96" customFormat="1" ht="14.25"/>
    <row r="55" s="96" customFormat="1" ht="14.25"/>
    <row r="56" s="96" customFormat="1" ht="14.25"/>
    <row r="57" s="96" customFormat="1" ht="14.25"/>
    <row r="58" s="96" customFormat="1" ht="14.25"/>
    <row r="59" s="96" customFormat="1" ht="14.25"/>
    <row r="60" s="96" customFormat="1" ht="14.25"/>
    <row r="61" s="96" customFormat="1" ht="14.25"/>
    <row r="62" s="96" customFormat="1" ht="14.25"/>
    <row r="63" s="96" customFormat="1" ht="14.25"/>
    <row r="64" s="96" customFormat="1" ht="14.25"/>
    <row r="65" s="96" customFormat="1" ht="14.25"/>
    <row r="66" s="96" customFormat="1" ht="14.25"/>
    <row r="67" s="96" customFormat="1" ht="14.25"/>
    <row r="68" s="96" customFormat="1" ht="14.25"/>
    <row r="69" s="96" customFormat="1" ht="14.25"/>
    <row r="70" s="96" customFormat="1" ht="14.25"/>
    <row r="71" s="96" customFormat="1" ht="14.25"/>
    <row r="72" s="96" customFormat="1" ht="14.25"/>
    <row r="73" s="96" customFormat="1" ht="14.25"/>
    <row r="74" s="96" customFormat="1" ht="14.25"/>
    <row r="75" s="96" customFormat="1" ht="14.25"/>
    <row r="76" s="96" customFormat="1" ht="14.25"/>
    <row r="77" s="96" customFormat="1" ht="14.25"/>
    <row r="78" s="96" customFormat="1" ht="14.25"/>
    <row r="79" s="96" customFormat="1" ht="14.25"/>
    <row r="80" s="96" customFormat="1" ht="14.25"/>
    <row r="81" s="96" customFormat="1" ht="14.25"/>
    <row r="82" s="96" customFormat="1" ht="14.25"/>
    <row r="83" s="96" customFormat="1" ht="14.25"/>
    <row r="84" s="96" customFormat="1" ht="14.25"/>
    <row r="85" s="96" customFormat="1" ht="14.25"/>
    <row r="86" s="96" customFormat="1" ht="14.25"/>
    <row r="87" s="96" customFormat="1" ht="14.25"/>
    <row r="88" s="96" customFormat="1" ht="14.25"/>
    <row r="89" s="96" customFormat="1" ht="14.25"/>
    <row r="90" s="96" customFormat="1" ht="14.25"/>
    <row r="91" s="96" customFormat="1" ht="14.25"/>
    <row r="92" s="96" customFormat="1" ht="14.25"/>
    <row r="93" s="96" customFormat="1" ht="14.25"/>
    <row r="94" s="96" customFormat="1" ht="14.25"/>
    <row r="95" s="96" customFormat="1" ht="14.25"/>
    <row r="96" s="96" customFormat="1" ht="14.25"/>
    <row r="97" s="96" customFormat="1" ht="14.25"/>
    <row r="98" s="96" customFormat="1" ht="14.25"/>
    <row r="99" s="96" customFormat="1" ht="14.25"/>
    <row r="100" s="96" customFormat="1" ht="14.25"/>
    <row r="101" s="96" customFormat="1" ht="14.25"/>
    <row r="102" s="96" customFormat="1" ht="14.25"/>
    <row r="103" s="96" customFormat="1" ht="14.25"/>
    <row r="104" s="96" customFormat="1" ht="14.25"/>
    <row r="105" s="96" customFormat="1" ht="14.25"/>
    <row r="106" s="96" customFormat="1" ht="14.25"/>
    <row r="107" s="96" customFormat="1" ht="14.25"/>
    <row r="108" s="96" customFormat="1" ht="14.25"/>
    <row r="109" s="96" customFormat="1" ht="14.25"/>
    <row r="110" s="96" customFormat="1" ht="14.25"/>
    <row r="111" s="96" customFormat="1" ht="14.25"/>
    <row r="112" s="96" customFormat="1" ht="14.25"/>
    <row r="113" s="96" customFormat="1" ht="14.25"/>
    <row r="114" s="96" customFormat="1" ht="14.25"/>
    <row r="115" s="96" customFormat="1" ht="14.25"/>
    <row r="116" s="96" customFormat="1" ht="14.25"/>
    <row r="117" s="96" customFormat="1" ht="14.25"/>
    <row r="118" s="96" customFormat="1" ht="14.25"/>
    <row r="119" s="96" customFormat="1" ht="14.25"/>
    <row r="120" s="96" customFormat="1" ht="14.25"/>
    <row r="121" s="96" customFormat="1" ht="14.25"/>
    <row r="122" s="96" customFormat="1" ht="14.25"/>
    <row r="123" s="96" customFormat="1" ht="14.25"/>
    <row r="124" s="96" customFormat="1" ht="14.25"/>
    <row r="125" s="96" customFormat="1" ht="14.25"/>
    <row r="126" s="96" customFormat="1" ht="14.25"/>
    <row r="127" s="96" customFormat="1" ht="14.25"/>
    <row r="128" s="96" customFormat="1" ht="14.25"/>
    <row r="129" s="96" customFormat="1" ht="14.25"/>
    <row r="130" s="96" customFormat="1" ht="14.25"/>
    <row r="131" s="96" customFormat="1" ht="14.25"/>
    <row r="132" s="96" customFormat="1" ht="14.25"/>
    <row r="133" s="96" customFormat="1" ht="14.25"/>
    <row r="134" s="96" customFormat="1" ht="14.25"/>
    <row r="135" s="96" customFormat="1" ht="14.25"/>
    <row r="136" s="96" customFormat="1" ht="14.25"/>
    <row r="137" s="96" customFormat="1" ht="14.25"/>
    <row r="138" s="96" customFormat="1" ht="14.25"/>
    <row r="139" s="96" customFormat="1" ht="14.25"/>
    <row r="140" s="96" customFormat="1" ht="14.25"/>
    <row r="141" s="96" customFormat="1" ht="14.25"/>
    <row r="142" s="96" customFormat="1" ht="14.25"/>
    <row r="143" s="96" customFormat="1" ht="14.25"/>
    <row r="144" s="96" customFormat="1" ht="14.25"/>
    <row r="145" s="96" customFormat="1" ht="14.25"/>
    <row r="146" s="96" customFormat="1" ht="14.25"/>
    <row r="147" s="96" customFormat="1" ht="14.25"/>
    <row r="148" s="96" customFormat="1" ht="14.25"/>
    <row r="149" s="96" customFormat="1" ht="14.25"/>
    <row r="150" s="96" customFormat="1" ht="14.25"/>
    <row r="151" s="96" customFormat="1" ht="14.25"/>
    <row r="152" s="96" customFormat="1" ht="14.25"/>
    <row r="153" s="96" customFormat="1" ht="14.25"/>
  </sheetData>
  <mergeCells count="159">
    <mergeCell ref="BB19:BF19"/>
    <mergeCell ref="R19:V19"/>
    <mergeCell ref="W19:AE19"/>
    <mergeCell ref="AF19:AM19"/>
    <mergeCell ref="AN19:AS19"/>
    <mergeCell ref="AT19:AW19"/>
    <mergeCell ref="AX19:BA19"/>
    <mergeCell ref="BB17:BF17"/>
    <mergeCell ref="R18:V18"/>
    <mergeCell ref="W18:AE18"/>
    <mergeCell ref="AF18:AM18"/>
    <mergeCell ref="AN18:AS18"/>
    <mergeCell ref="AT18:AW18"/>
    <mergeCell ref="AX18:BA18"/>
    <mergeCell ref="BB18:BF18"/>
    <mergeCell ref="R17:V17"/>
    <mergeCell ref="W17:AE17"/>
    <mergeCell ref="AF17:AM17"/>
    <mergeCell ref="AN17:AS17"/>
    <mergeCell ref="AT17:AW17"/>
    <mergeCell ref="AX17:BA17"/>
    <mergeCell ref="BB15:BF15"/>
    <mergeCell ref="R16:V16"/>
    <mergeCell ref="W16:AE16"/>
    <mergeCell ref="AF16:AM16"/>
    <mergeCell ref="AN16:AS16"/>
    <mergeCell ref="AT16:AW16"/>
    <mergeCell ref="AX16:BA16"/>
    <mergeCell ref="BB16:BF16"/>
    <mergeCell ref="R15:V15"/>
    <mergeCell ref="W15:AE15"/>
    <mergeCell ref="AF15:AM15"/>
    <mergeCell ref="AN15:AS15"/>
    <mergeCell ref="AT15:AW15"/>
    <mergeCell ref="AX15:BA15"/>
    <mergeCell ref="R12:V12"/>
    <mergeCell ref="W12:AE12"/>
    <mergeCell ref="AF12:AM12"/>
    <mergeCell ref="AN12:AS12"/>
    <mergeCell ref="AT12:AW12"/>
    <mergeCell ref="AX12:BA12"/>
    <mergeCell ref="BB12:BF12"/>
    <mergeCell ref="BB13:BF13"/>
    <mergeCell ref="R14:V14"/>
    <mergeCell ref="W14:AE14"/>
    <mergeCell ref="AF14:AM14"/>
    <mergeCell ref="AN14:AS14"/>
    <mergeCell ref="AT14:AW14"/>
    <mergeCell ref="AX14:BA14"/>
    <mergeCell ref="BB14:BF14"/>
    <mergeCell ref="R13:V13"/>
    <mergeCell ref="W13:AE13"/>
    <mergeCell ref="AF13:AM13"/>
    <mergeCell ref="AN13:AS13"/>
    <mergeCell ref="AT13:AW13"/>
    <mergeCell ref="AX13:BA13"/>
    <mergeCell ref="R11:V11"/>
    <mergeCell ref="W11:AE11"/>
    <mergeCell ref="AF11:AM11"/>
    <mergeCell ref="AN11:AS11"/>
    <mergeCell ref="AT11:AW11"/>
    <mergeCell ref="BB10:BF10"/>
    <mergeCell ref="AX10:BA10"/>
    <mergeCell ref="AT10:AW10"/>
    <mergeCell ref="AN10:AS10"/>
    <mergeCell ref="AF10:AM10"/>
    <mergeCell ref="W10:AE10"/>
    <mergeCell ref="AX11:BA11"/>
    <mergeCell ref="BB11:BF11"/>
    <mergeCell ref="B23:I23"/>
    <mergeCell ref="J23:AM23"/>
    <mergeCell ref="B24:I24"/>
    <mergeCell ref="J24:AM24"/>
    <mergeCell ref="B25:I25"/>
    <mergeCell ref="J25:AM25"/>
    <mergeCell ref="B20:BF20"/>
    <mergeCell ref="B21:I21"/>
    <mergeCell ref="J21:AM21"/>
    <mergeCell ref="AN21:AR24"/>
    <mergeCell ref="AS21:BF24"/>
    <mergeCell ref="B22:I22"/>
    <mergeCell ref="J22:AM22"/>
    <mergeCell ref="AN25:AR25"/>
    <mergeCell ref="AS25:BF25"/>
    <mergeCell ref="B19:C19"/>
    <mergeCell ref="D19:K19"/>
    <mergeCell ref="L19:Q19"/>
    <mergeCell ref="B18:C18"/>
    <mergeCell ref="D18:K18"/>
    <mergeCell ref="L18:Q18"/>
    <mergeCell ref="B17:C17"/>
    <mergeCell ref="D17:K17"/>
    <mergeCell ref="L17:Q17"/>
    <mergeCell ref="B16:C16"/>
    <mergeCell ref="D16:K16"/>
    <mergeCell ref="L16:Q16"/>
    <mergeCell ref="B15:C15"/>
    <mergeCell ref="D15:K15"/>
    <mergeCell ref="L15:Q15"/>
    <mergeCell ref="B14:C14"/>
    <mergeCell ref="D14:K14"/>
    <mergeCell ref="L14:Q14"/>
    <mergeCell ref="B13:C13"/>
    <mergeCell ref="D13:K13"/>
    <mergeCell ref="L13:Q13"/>
    <mergeCell ref="B12:C12"/>
    <mergeCell ref="D12:K12"/>
    <mergeCell ref="L12:Q12"/>
    <mergeCell ref="B11:C11"/>
    <mergeCell ref="D11:K11"/>
    <mergeCell ref="L11:Q11"/>
    <mergeCell ref="B10:C10"/>
    <mergeCell ref="D10:K10"/>
    <mergeCell ref="L10:Q10"/>
    <mergeCell ref="P7:V7"/>
    <mergeCell ref="W7:AC7"/>
    <mergeCell ref="AT7:AZ7"/>
    <mergeCell ref="BA7:BF7"/>
    <mergeCell ref="B9:C9"/>
    <mergeCell ref="D9:K9"/>
    <mergeCell ref="L9:Q9"/>
    <mergeCell ref="R9:V9"/>
    <mergeCell ref="W9:AE9"/>
    <mergeCell ref="AF9:AM9"/>
    <mergeCell ref="AN9:AS9"/>
    <mergeCell ref="BB9:BF9"/>
    <mergeCell ref="AX9:BA9"/>
    <mergeCell ref="AT9:AW9"/>
    <mergeCell ref="R10:V10"/>
    <mergeCell ref="B4:H4"/>
    <mergeCell ref="I4:O4"/>
    <mergeCell ref="P4:V4"/>
    <mergeCell ref="W4:AC4"/>
    <mergeCell ref="AD4:AJ6"/>
    <mergeCell ref="AK4:AS6"/>
    <mergeCell ref="AT4:AZ4"/>
    <mergeCell ref="BA4:BF4"/>
    <mergeCell ref="B6:H6"/>
    <mergeCell ref="I6:O6"/>
    <mergeCell ref="P6:V6"/>
    <mergeCell ref="W6:AC6"/>
    <mergeCell ref="AT6:AZ6"/>
    <mergeCell ref="BA6:BF6"/>
    <mergeCell ref="B5:H5"/>
    <mergeCell ref="I5:O5"/>
    <mergeCell ref="P5:V5"/>
    <mergeCell ref="W5:AC5"/>
    <mergeCell ref="AT5:AZ5"/>
    <mergeCell ref="BA5:BF5"/>
    <mergeCell ref="B1:N2"/>
    <mergeCell ref="O1:AT1"/>
    <mergeCell ref="AU1:AV1"/>
    <mergeCell ref="AW1:AX1"/>
    <mergeCell ref="AY1:BA1"/>
    <mergeCell ref="BB1:BF1"/>
    <mergeCell ref="O2:AL2"/>
    <mergeCell ref="AM2:BF2"/>
    <mergeCell ref="B3:AC3"/>
    <mergeCell ref="AD3:BF3"/>
  </mergeCells>
  <conditionalFormatting sqref="J21:J25">
    <cfRule type="expression" priority="250" dxfId="13">
      <formula>$J21&lt;&gt;""</formula>
    </cfRule>
    <cfRule type="expression" priority="251" dxfId="1">
      <formula>$J21=""</formula>
    </cfRule>
  </conditionalFormatting>
  <conditionalFormatting sqref="AS21:AS25">
    <cfRule type="expression" priority="252" dxfId="13">
      <formula>$AS21&lt;&gt;""</formula>
    </cfRule>
    <cfRule type="expression" priority="253" dxfId="1">
      <formula>$AS21=""</formula>
    </cfRule>
  </conditionalFormatting>
  <conditionalFormatting sqref="AM2:BF2">
    <cfRule type="expression" priority="248" dxfId="13">
      <formula>$AM$2&lt;&gt;""</formula>
    </cfRule>
    <cfRule type="expression" priority="249" dxfId="1">
      <formula>$AM$2=""</formula>
    </cfRule>
  </conditionalFormatting>
  <conditionalFormatting sqref="I4:O6">
    <cfRule type="expression" priority="246" dxfId="13">
      <formula>$I4&lt;&gt;""</formula>
    </cfRule>
    <cfRule type="expression" priority="247" dxfId="1">
      <formula>$I4=""</formula>
    </cfRule>
  </conditionalFormatting>
  <conditionalFormatting sqref="W4:AC7">
    <cfRule type="expression" priority="244" dxfId="13">
      <formula>$W4&lt;&gt;""</formula>
    </cfRule>
    <cfRule type="expression" priority="245" dxfId="1">
      <formula>$W4=""</formula>
    </cfRule>
  </conditionalFormatting>
  <conditionalFormatting sqref="BA4:BF7">
    <cfRule type="expression" priority="242" dxfId="13">
      <formula>$BA4&lt;&gt;""</formula>
    </cfRule>
    <cfRule type="expression" priority="243" dxfId="1">
      <formula>$BA4=""</formula>
    </cfRule>
  </conditionalFormatting>
  <conditionalFormatting sqref="AK4">
    <cfRule type="expression" priority="240" dxfId="13">
      <formula>$AM$2&lt;&gt;""</formula>
    </cfRule>
    <cfRule type="expression" priority="241" dxfId="1">
      <formula>$AM$2=""</formula>
    </cfRule>
  </conditionalFormatting>
  <conditionalFormatting sqref="D10">
    <cfRule type="expression" priority="238" dxfId="13">
      <formula>D10&lt;&gt;""</formula>
    </cfRule>
    <cfRule type="expression" priority="239" dxfId="1">
      <formula>D10=""</formula>
    </cfRule>
  </conditionalFormatting>
  <conditionalFormatting sqref="L10">
    <cfRule type="expression" priority="236" dxfId="13">
      <formula>L10&lt;&gt;""</formula>
    </cfRule>
    <cfRule type="expression" priority="237" dxfId="1">
      <formula>L10=""</formula>
    </cfRule>
  </conditionalFormatting>
  <conditionalFormatting sqref="R10">
    <cfRule type="expression" priority="234" dxfId="13">
      <formula>R10&lt;&gt;""</formula>
    </cfRule>
    <cfRule type="expression" priority="235" dxfId="1">
      <formula>R10=""</formula>
    </cfRule>
  </conditionalFormatting>
  <conditionalFormatting sqref="AT10">
    <cfRule type="expression" priority="222" dxfId="13">
      <formula>AT10&lt;&gt;""</formula>
    </cfRule>
    <cfRule type="expression" priority="224" dxfId="1">
      <formula>AT10=""</formula>
    </cfRule>
  </conditionalFormatting>
  <conditionalFormatting sqref="AT10">
    <cfRule type="expression" priority="223" dxfId="0">
      <formula>$E10&lt;&gt;""</formula>
    </cfRule>
  </conditionalFormatting>
  <conditionalFormatting sqref="BB1">
    <cfRule type="expression" priority="254" dxfId="13">
      <formula>$BB1&lt;&gt;""</formula>
    </cfRule>
    <cfRule type="expression" priority="255" dxfId="1">
      <formula>$BB1=""</formula>
    </cfRule>
  </conditionalFormatting>
  <conditionalFormatting sqref="AW1">
    <cfRule type="expression" priority="190" dxfId="13">
      <formula>$BB1&lt;&gt;""</formula>
    </cfRule>
    <cfRule type="expression" priority="191" dxfId="1">
      <formula>$BB1=""</formula>
    </cfRule>
  </conditionalFormatting>
  <conditionalFormatting sqref="D11">
    <cfRule type="expression" priority="188" dxfId="13">
      <formula>D11&lt;&gt;""</formula>
    </cfRule>
    <cfRule type="expression" priority="189" dxfId="1">
      <formula>D11=""</formula>
    </cfRule>
  </conditionalFormatting>
  <conditionalFormatting sqref="L11">
    <cfRule type="expression" priority="186" dxfId="13">
      <formula>L11&lt;&gt;""</formula>
    </cfRule>
    <cfRule type="expression" priority="187" dxfId="1">
      <formula>L11=""</formula>
    </cfRule>
  </conditionalFormatting>
  <conditionalFormatting sqref="R11">
    <cfRule type="expression" priority="184" dxfId="13">
      <formula>R11&lt;&gt;""</formula>
    </cfRule>
    <cfRule type="expression" priority="185" dxfId="1">
      <formula>R11=""</formula>
    </cfRule>
  </conditionalFormatting>
  <conditionalFormatting sqref="AT11">
    <cfRule type="expression" priority="181" dxfId="13">
      <formula>AT11&lt;&gt;""</formula>
    </cfRule>
    <cfRule type="expression" priority="183" dxfId="1">
      <formula>AT11=""</formula>
    </cfRule>
  </conditionalFormatting>
  <conditionalFormatting sqref="AT11">
    <cfRule type="expression" priority="182" dxfId="0">
      <formula>$E11&lt;&gt;""</formula>
    </cfRule>
  </conditionalFormatting>
  <conditionalFormatting sqref="D12">
    <cfRule type="expression" priority="179" dxfId="13">
      <formula>D12&lt;&gt;""</formula>
    </cfRule>
    <cfRule type="expression" priority="180" dxfId="1">
      <formula>D12=""</formula>
    </cfRule>
  </conditionalFormatting>
  <conditionalFormatting sqref="L12">
    <cfRule type="expression" priority="177" dxfId="13">
      <formula>L12&lt;&gt;""</formula>
    </cfRule>
    <cfRule type="expression" priority="178" dxfId="1">
      <formula>L12=""</formula>
    </cfRule>
  </conditionalFormatting>
  <conditionalFormatting sqref="R12">
    <cfRule type="expression" priority="175" dxfId="13">
      <formula>R12&lt;&gt;""</formula>
    </cfRule>
    <cfRule type="expression" priority="176" dxfId="1">
      <formula>R12=""</formula>
    </cfRule>
  </conditionalFormatting>
  <conditionalFormatting sqref="AT12">
    <cfRule type="expression" priority="172" dxfId="13">
      <formula>AT12&lt;&gt;""</formula>
    </cfRule>
    <cfRule type="expression" priority="174" dxfId="1">
      <formula>AT12=""</formula>
    </cfRule>
  </conditionalFormatting>
  <conditionalFormatting sqref="AT12">
    <cfRule type="expression" priority="173" dxfId="0">
      <formula>$E12&lt;&gt;""</formula>
    </cfRule>
  </conditionalFormatting>
  <conditionalFormatting sqref="D13">
    <cfRule type="expression" priority="170" dxfId="13">
      <formula>D13&lt;&gt;""</formula>
    </cfRule>
    <cfRule type="expression" priority="171" dxfId="1">
      <formula>D13=""</formula>
    </cfRule>
  </conditionalFormatting>
  <conditionalFormatting sqref="L13">
    <cfRule type="expression" priority="168" dxfId="13">
      <formula>L13&lt;&gt;""</formula>
    </cfRule>
    <cfRule type="expression" priority="169" dxfId="1">
      <formula>L13=""</formula>
    </cfRule>
  </conditionalFormatting>
  <conditionalFormatting sqref="R13">
    <cfRule type="expression" priority="166" dxfId="13">
      <formula>R13&lt;&gt;""</formula>
    </cfRule>
    <cfRule type="expression" priority="167" dxfId="1">
      <formula>R13=""</formula>
    </cfRule>
  </conditionalFormatting>
  <conditionalFormatting sqref="AT13">
    <cfRule type="expression" priority="163" dxfId="13">
      <formula>AT13&lt;&gt;""</formula>
    </cfRule>
    <cfRule type="expression" priority="165" dxfId="1">
      <formula>AT13=""</formula>
    </cfRule>
  </conditionalFormatting>
  <conditionalFormatting sqref="AT13">
    <cfRule type="expression" priority="164" dxfId="0">
      <formula>$E13&lt;&gt;""</formula>
    </cfRule>
  </conditionalFormatting>
  <conditionalFormatting sqref="D14">
    <cfRule type="expression" priority="161" dxfId="13">
      <formula>D14&lt;&gt;""</formula>
    </cfRule>
    <cfRule type="expression" priority="162" dxfId="1">
      <formula>D14=""</formula>
    </cfRule>
  </conditionalFormatting>
  <conditionalFormatting sqref="L14">
    <cfRule type="expression" priority="159" dxfId="13">
      <formula>L14&lt;&gt;""</formula>
    </cfRule>
    <cfRule type="expression" priority="160" dxfId="1">
      <formula>L14=""</formula>
    </cfRule>
  </conditionalFormatting>
  <conditionalFormatting sqref="R14">
    <cfRule type="expression" priority="157" dxfId="13">
      <formula>R14&lt;&gt;""</formula>
    </cfRule>
    <cfRule type="expression" priority="158" dxfId="1">
      <formula>R14=""</formula>
    </cfRule>
  </conditionalFormatting>
  <conditionalFormatting sqref="AT14">
    <cfRule type="expression" priority="154" dxfId="13">
      <formula>AT14&lt;&gt;""</formula>
    </cfRule>
    <cfRule type="expression" priority="156" dxfId="1">
      <formula>AT14=""</formula>
    </cfRule>
  </conditionalFormatting>
  <conditionalFormatting sqref="AT14">
    <cfRule type="expression" priority="155" dxfId="0">
      <formula>$E14&lt;&gt;""</formula>
    </cfRule>
  </conditionalFormatting>
  <conditionalFormatting sqref="D15">
    <cfRule type="expression" priority="152" dxfId="13">
      <formula>D15&lt;&gt;""</formula>
    </cfRule>
    <cfRule type="expression" priority="153" dxfId="1">
      <formula>D15=""</formula>
    </cfRule>
  </conditionalFormatting>
  <conditionalFormatting sqref="L15">
    <cfRule type="expression" priority="150" dxfId="13">
      <formula>L15&lt;&gt;""</formula>
    </cfRule>
    <cfRule type="expression" priority="151" dxfId="1">
      <formula>L15=""</formula>
    </cfRule>
  </conditionalFormatting>
  <conditionalFormatting sqref="R15">
    <cfRule type="expression" priority="148" dxfId="13">
      <formula>R15&lt;&gt;""</formula>
    </cfRule>
    <cfRule type="expression" priority="149" dxfId="1">
      <formula>R15=""</formula>
    </cfRule>
  </conditionalFormatting>
  <conditionalFormatting sqref="AT15">
    <cfRule type="expression" priority="145" dxfId="13">
      <formula>AT15&lt;&gt;""</formula>
    </cfRule>
    <cfRule type="expression" priority="147" dxfId="1">
      <formula>AT15=""</formula>
    </cfRule>
  </conditionalFormatting>
  <conditionalFormatting sqref="AT15">
    <cfRule type="expression" priority="146" dxfId="0">
      <formula>$E15&lt;&gt;""</formula>
    </cfRule>
  </conditionalFormatting>
  <conditionalFormatting sqref="D16">
    <cfRule type="expression" priority="143" dxfId="13">
      <formula>D16&lt;&gt;""</formula>
    </cfRule>
    <cfRule type="expression" priority="144" dxfId="1">
      <formula>D16=""</formula>
    </cfRule>
  </conditionalFormatting>
  <conditionalFormatting sqref="L16">
    <cfRule type="expression" priority="141" dxfId="13">
      <formula>L16&lt;&gt;""</formula>
    </cfRule>
    <cfRule type="expression" priority="142" dxfId="1">
      <formula>L16=""</formula>
    </cfRule>
  </conditionalFormatting>
  <conditionalFormatting sqref="R16">
    <cfRule type="expression" priority="139" dxfId="13">
      <formula>R16&lt;&gt;""</formula>
    </cfRule>
    <cfRule type="expression" priority="140" dxfId="1">
      <formula>R16=""</formula>
    </cfRule>
  </conditionalFormatting>
  <conditionalFormatting sqref="AT16">
    <cfRule type="expression" priority="136" dxfId="13">
      <formula>AT16&lt;&gt;""</formula>
    </cfRule>
    <cfRule type="expression" priority="138" dxfId="1">
      <formula>AT16=""</formula>
    </cfRule>
  </conditionalFormatting>
  <conditionalFormatting sqref="AT16">
    <cfRule type="expression" priority="137" dxfId="0">
      <formula>$E16&lt;&gt;""</formula>
    </cfRule>
  </conditionalFormatting>
  <conditionalFormatting sqref="D17">
    <cfRule type="expression" priority="134" dxfId="13">
      <formula>D17&lt;&gt;""</formula>
    </cfRule>
    <cfRule type="expression" priority="135" dxfId="1">
      <formula>D17=""</formula>
    </cfRule>
  </conditionalFormatting>
  <conditionalFormatting sqref="L17">
    <cfRule type="expression" priority="132" dxfId="13">
      <formula>L17&lt;&gt;""</formula>
    </cfRule>
    <cfRule type="expression" priority="133" dxfId="1">
      <formula>L17=""</formula>
    </cfRule>
  </conditionalFormatting>
  <conditionalFormatting sqref="R17">
    <cfRule type="expression" priority="130" dxfId="13">
      <formula>R17&lt;&gt;""</formula>
    </cfRule>
    <cfRule type="expression" priority="131" dxfId="1">
      <formula>R17=""</formula>
    </cfRule>
  </conditionalFormatting>
  <conditionalFormatting sqref="AT17">
    <cfRule type="expression" priority="127" dxfId="13">
      <formula>AT17&lt;&gt;""</formula>
    </cfRule>
    <cfRule type="expression" priority="129" dxfId="1">
      <formula>AT17=""</formula>
    </cfRule>
  </conditionalFormatting>
  <conditionalFormatting sqref="AT17">
    <cfRule type="expression" priority="128" dxfId="0">
      <formula>$E17&lt;&gt;""</formula>
    </cfRule>
  </conditionalFormatting>
  <conditionalFormatting sqref="D18">
    <cfRule type="expression" priority="125" dxfId="13">
      <formula>D18&lt;&gt;""</formula>
    </cfRule>
    <cfRule type="expression" priority="126" dxfId="1">
      <formula>D18=""</formula>
    </cfRule>
  </conditionalFormatting>
  <conditionalFormatting sqref="L18">
    <cfRule type="expression" priority="123" dxfId="13">
      <formula>L18&lt;&gt;""</formula>
    </cfRule>
    <cfRule type="expression" priority="124" dxfId="1">
      <formula>L18=""</formula>
    </cfRule>
  </conditionalFormatting>
  <conditionalFormatting sqref="R18">
    <cfRule type="expression" priority="121" dxfId="13">
      <formula>R18&lt;&gt;""</formula>
    </cfRule>
    <cfRule type="expression" priority="122" dxfId="1">
      <formula>R18=""</formula>
    </cfRule>
  </conditionalFormatting>
  <conditionalFormatting sqref="AT18">
    <cfRule type="expression" priority="118" dxfId="13">
      <formula>AT18&lt;&gt;""</formula>
    </cfRule>
    <cfRule type="expression" priority="120" dxfId="1">
      <formula>AT18=""</formula>
    </cfRule>
  </conditionalFormatting>
  <conditionalFormatting sqref="AT18">
    <cfRule type="expression" priority="119" dxfId="0">
      <formula>$E18&lt;&gt;""</formula>
    </cfRule>
  </conditionalFormatting>
  <conditionalFormatting sqref="D19">
    <cfRule type="expression" priority="116" dxfId="13">
      <formula>D19&lt;&gt;""</formula>
    </cfRule>
    <cfRule type="expression" priority="117" dxfId="1">
      <formula>D19=""</formula>
    </cfRule>
  </conditionalFormatting>
  <conditionalFormatting sqref="L19">
    <cfRule type="expression" priority="114" dxfId="13">
      <formula>L19&lt;&gt;""</formula>
    </cfRule>
    <cfRule type="expression" priority="115" dxfId="1">
      <formula>L19=""</formula>
    </cfRule>
  </conditionalFormatting>
  <conditionalFormatting sqref="R19">
    <cfRule type="expression" priority="112" dxfId="13">
      <formula>R19&lt;&gt;""</formula>
    </cfRule>
    <cfRule type="expression" priority="113" dxfId="1">
      <formula>R19=""</formula>
    </cfRule>
  </conditionalFormatting>
  <conditionalFormatting sqref="AT19">
    <cfRule type="expression" priority="109" dxfId="13">
      <formula>AT19&lt;&gt;""</formula>
    </cfRule>
    <cfRule type="expression" priority="111" dxfId="1">
      <formula>AT19=""</formula>
    </cfRule>
  </conditionalFormatting>
  <conditionalFormatting sqref="AT19">
    <cfRule type="expression" priority="110" dxfId="0">
      <formula>$E19&lt;&gt;""</formula>
    </cfRule>
  </conditionalFormatting>
  <conditionalFormatting sqref="W10:AE10">
    <cfRule type="expression" priority="107" dxfId="13">
      <formula>$W10&lt;&gt;""</formula>
    </cfRule>
    <cfRule type="expression" priority="108" dxfId="1">
      <formula>$W10=""</formula>
    </cfRule>
  </conditionalFormatting>
  <conditionalFormatting sqref="W11:AE11">
    <cfRule type="expression" priority="105" dxfId="13">
      <formula>$W11&lt;&gt;""</formula>
    </cfRule>
    <cfRule type="expression" priority="106" dxfId="1">
      <formula>$W11=""</formula>
    </cfRule>
  </conditionalFormatting>
  <conditionalFormatting sqref="W12:AE12">
    <cfRule type="expression" priority="103" dxfId="13">
      <formula>$W12&lt;&gt;""</formula>
    </cfRule>
    <cfRule type="expression" priority="104" dxfId="1">
      <formula>$W12=""</formula>
    </cfRule>
  </conditionalFormatting>
  <conditionalFormatting sqref="W13:AE13">
    <cfRule type="expression" priority="101" dxfId="13">
      <formula>$W13&lt;&gt;""</formula>
    </cfRule>
    <cfRule type="expression" priority="102" dxfId="1">
      <formula>$W13=""</formula>
    </cfRule>
  </conditionalFormatting>
  <conditionalFormatting sqref="W14:AE14">
    <cfRule type="expression" priority="99" dxfId="13">
      <formula>$W14&lt;&gt;""</formula>
    </cfRule>
    <cfRule type="expression" priority="100" dxfId="1">
      <formula>$W14=""</formula>
    </cfRule>
  </conditionalFormatting>
  <conditionalFormatting sqref="W15:AE15">
    <cfRule type="expression" priority="97" dxfId="13">
      <formula>$W15&lt;&gt;""</formula>
    </cfRule>
    <cfRule type="expression" priority="98" dxfId="1">
      <formula>$W15=""</formula>
    </cfRule>
  </conditionalFormatting>
  <conditionalFormatting sqref="W16:AE16">
    <cfRule type="expression" priority="95" dxfId="13">
      <formula>$W16&lt;&gt;""</formula>
    </cfRule>
    <cfRule type="expression" priority="96" dxfId="1">
      <formula>$W16=""</formula>
    </cfRule>
  </conditionalFormatting>
  <conditionalFormatting sqref="W17:AE17">
    <cfRule type="expression" priority="93" dxfId="13">
      <formula>$W17&lt;&gt;""</formula>
    </cfRule>
    <cfRule type="expression" priority="94" dxfId="1">
      <formula>$W17=""</formula>
    </cfRule>
  </conditionalFormatting>
  <conditionalFormatting sqref="W19:AE19">
    <cfRule type="expression" priority="89" dxfId="13">
      <formula>$W19&lt;&gt;""</formula>
    </cfRule>
    <cfRule type="expression" priority="90" dxfId="1">
      <formula>$W19=""</formula>
    </cfRule>
  </conditionalFormatting>
  <conditionalFormatting sqref="W18:AE18">
    <cfRule type="expression" priority="87" dxfId="13">
      <formula>$W18&lt;&gt;""</formula>
    </cfRule>
    <cfRule type="expression" priority="88" dxfId="1">
      <formula>$W18=""</formula>
    </cfRule>
  </conditionalFormatting>
  <conditionalFormatting sqref="AF10:AM10">
    <cfRule type="expression" priority="85" dxfId="13">
      <formula>$AF10&lt;&gt;""</formula>
    </cfRule>
    <cfRule type="expression" priority="86" dxfId="1">
      <formula>$AF10=""</formula>
    </cfRule>
  </conditionalFormatting>
  <conditionalFormatting sqref="AF11:AM11">
    <cfRule type="expression" priority="83" dxfId="13">
      <formula>$AF11&lt;&gt;""</formula>
    </cfRule>
    <cfRule type="expression" priority="84" dxfId="1">
      <formula>$AF11=""</formula>
    </cfRule>
  </conditionalFormatting>
  <conditionalFormatting sqref="AF12:AM12">
    <cfRule type="expression" priority="81" dxfId="13">
      <formula>$AF12&lt;&gt;""</formula>
    </cfRule>
    <cfRule type="expression" priority="82" dxfId="1">
      <formula>$AF12=""</formula>
    </cfRule>
  </conditionalFormatting>
  <conditionalFormatting sqref="AF13:AM13">
    <cfRule type="expression" priority="79" dxfId="13">
      <formula>$AF13&lt;&gt;""</formula>
    </cfRule>
    <cfRule type="expression" priority="80" dxfId="1">
      <formula>$AF13=""</formula>
    </cfRule>
  </conditionalFormatting>
  <conditionalFormatting sqref="AF14:AM14">
    <cfRule type="expression" priority="77" dxfId="13">
      <formula>$AF14&lt;&gt;""</formula>
    </cfRule>
    <cfRule type="expression" priority="78" dxfId="1">
      <formula>$AF14=""</formula>
    </cfRule>
  </conditionalFormatting>
  <conditionalFormatting sqref="AF15:AM15">
    <cfRule type="expression" priority="75" dxfId="13">
      <formula>$AF15&lt;&gt;""</formula>
    </cfRule>
    <cfRule type="expression" priority="76" dxfId="1">
      <formula>$AF15=""</formula>
    </cfRule>
  </conditionalFormatting>
  <conditionalFormatting sqref="AF16:AM16">
    <cfRule type="expression" priority="73" dxfId="13">
      <formula>$AF16&lt;&gt;""</formula>
    </cfRule>
    <cfRule type="expression" priority="74" dxfId="1">
      <formula>$AF16=""</formula>
    </cfRule>
  </conditionalFormatting>
  <conditionalFormatting sqref="AF17:AM17">
    <cfRule type="expression" priority="71" dxfId="13">
      <formula>$AF17&lt;&gt;""</formula>
    </cfRule>
    <cfRule type="expression" priority="72" dxfId="1">
      <formula>$AF17=""</formula>
    </cfRule>
  </conditionalFormatting>
  <conditionalFormatting sqref="AF18:AM18">
    <cfRule type="expression" priority="69" dxfId="13">
      <formula>$AF18&lt;&gt;""</formula>
    </cfRule>
    <cfRule type="expression" priority="70" dxfId="1">
      <formula>$AF18=""</formula>
    </cfRule>
  </conditionalFormatting>
  <conditionalFormatting sqref="AF19:AM19">
    <cfRule type="expression" priority="67" dxfId="13">
      <formula>$AF19&lt;&gt;""</formula>
    </cfRule>
    <cfRule type="expression" priority="68" dxfId="1">
      <formula>$AF19=""</formula>
    </cfRule>
  </conditionalFormatting>
  <conditionalFormatting sqref="AN10:AS10">
    <cfRule type="expression" priority="65" dxfId="13">
      <formula>$AN10&lt;&gt;""</formula>
    </cfRule>
    <cfRule type="expression" priority="66" dxfId="1">
      <formula>$AN10=""</formula>
    </cfRule>
  </conditionalFormatting>
  <conditionalFormatting sqref="AN11:AS11">
    <cfRule type="expression" priority="63" dxfId="13">
      <formula>$AN11&lt;&gt;""</formula>
    </cfRule>
    <cfRule type="expression" priority="64" dxfId="1">
      <formula>$AN11=""</formula>
    </cfRule>
  </conditionalFormatting>
  <conditionalFormatting sqref="AN12:AS12">
    <cfRule type="expression" priority="61" dxfId="13">
      <formula>$AN12&lt;&gt;""</formula>
    </cfRule>
    <cfRule type="expression" priority="62" dxfId="1">
      <formula>$AN12=""</formula>
    </cfRule>
  </conditionalFormatting>
  <conditionalFormatting sqref="AN13:AS13">
    <cfRule type="expression" priority="59" dxfId="13">
      <formula>$AN13&lt;&gt;""</formula>
    </cfRule>
    <cfRule type="expression" priority="60" dxfId="1">
      <formula>$AN13=""</formula>
    </cfRule>
  </conditionalFormatting>
  <conditionalFormatting sqref="AN14:AS14">
    <cfRule type="expression" priority="57" dxfId="13">
      <formula>$AN14&lt;&gt;""</formula>
    </cfRule>
    <cfRule type="expression" priority="58" dxfId="1">
      <formula>$AN14=""</formula>
    </cfRule>
  </conditionalFormatting>
  <conditionalFormatting sqref="AN15:AS15">
    <cfRule type="expression" priority="55" dxfId="13">
      <formula>$AN15&lt;&gt;""</formula>
    </cfRule>
    <cfRule type="expression" priority="56" dxfId="1">
      <formula>$AN15=""</formula>
    </cfRule>
  </conditionalFormatting>
  <conditionalFormatting sqref="AN16:AS16">
    <cfRule type="expression" priority="53" dxfId="13">
      <formula>$AN16&lt;&gt;""</formula>
    </cfRule>
    <cfRule type="expression" priority="54" dxfId="1">
      <formula>$AN16=""</formula>
    </cfRule>
  </conditionalFormatting>
  <conditionalFormatting sqref="AN17:AS17">
    <cfRule type="expression" priority="51" dxfId="13">
      <formula>$AN17&lt;&gt;""</formula>
    </cfRule>
    <cfRule type="expression" priority="52" dxfId="1">
      <formula>$AN17=""</formula>
    </cfRule>
  </conditionalFormatting>
  <conditionalFormatting sqref="AN19:AS19">
    <cfRule type="expression" priority="47" dxfId="13">
      <formula>$AN19&lt;&gt;""</formula>
    </cfRule>
    <cfRule type="expression" priority="48" dxfId="1">
      <formula>$AN19=""</formula>
    </cfRule>
  </conditionalFormatting>
  <conditionalFormatting sqref="AN18:AS18">
    <cfRule type="expression" priority="45" dxfId="13">
      <formula>$AN18&lt;&gt;""</formula>
    </cfRule>
    <cfRule type="expression" priority="46" dxfId="1">
      <formula>$AN18=""</formula>
    </cfRule>
  </conditionalFormatting>
  <conditionalFormatting sqref="AX10:BA10">
    <cfRule type="expression" priority="43" dxfId="13">
      <formula>$AX10&lt;&gt;""</formula>
    </cfRule>
    <cfRule type="expression" priority="44" dxfId="1">
      <formula>$AX10=""</formula>
    </cfRule>
  </conditionalFormatting>
  <conditionalFormatting sqref="AX11:BA11">
    <cfRule type="expression" priority="41" dxfId="13">
      <formula>$AX11&lt;&gt;""</formula>
    </cfRule>
    <cfRule type="expression" priority="42" dxfId="1">
      <formula>$AX11=""</formula>
    </cfRule>
  </conditionalFormatting>
  <conditionalFormatting sqref="AX12:BA12">
    <cfRule type="expression" priority="39" dxfId="13">
      <formula>$AX12&lt;&gt;""</formula>
    </cfRule>
    <cfRule type="expression" priority="40" dxfId="1">
      <formula>$AX12=""</formula>
    </cfRule>
  </conditionalFormatting>
  <conditionalFormatting sqref="AX13:BA13">
    <cfRule type="expression" priority="37" dxfId="13">
      <formula>$AX13&lt;&gt;""</formula>
    </cfRule>
    <cfRule type="expression" priority="38" dxfId="1">
      <formula>$AX13=""</formula>
    </cfRule>
  </conditionalFormatting>
  <conditionalFormatting sqref="AX14:BA14">
    <cfRule type="expression" priority="35" dxfId="13">
      <formula>$AX14&lt;&gt;""</formula>
    </cfRule>
    <cfRule type="expression" priority="36" dxfId="1">
      <formula>$AX14=""</formula>
    </cfRule>
  </conditionalFormatting>
  <conditionalFormatting sqref="AX15:BA15">
    <cfRule type="expression" priority="33" dxfId="13">
      <formula>$AX15&lt;&gt;""</formula>
    </cfRule>
    <cfRule type="expression" priority="34" dxfId="1">
      <formula>$AX15=""</formula>
    </cfRule>
  </conditionalFormatting>
  <conditionalFormatting sqref="AX16:BA16">
    <cfRule type="expression" priority="31" dxfId="13">
      <formula>$AX16&lt;&gt;""</formula>
    </cfRule>
    <cfRule type="expression" priority="32" dxfId="1">
      <formula>$AX16=""</formula>
    </cfRule>
  </conditionalFormatting>
  <conditionalFormatting sqref="AX17:BA17">
    <cfRule type="expression" priority="29" dxfId="13">
      <formula>$AX17&lt;&gt;""</formula>
    </cfRule>
    <cfRule type="expression" priority="30" dxfId="1">
      <formula>$AX17=""</formula>
    </cfRule>
  </conditionalFormatting>
  <conditionalFormatting sqref="AX18:BA18">
    <cfRule type="expression" priority="23" dxfId="13">
      <formula>$AX18&lt;&gt;""</formula>
    </cfRule>
    <cfRule type="expression" priority="24" dxfId="1">
      <formula>$AX18=""</formula>
    </cfRule>
  </conditionalFormatting>
  <conditionalFormatting sqref="AX19:BA19">
    <cfRule type="expression" priority="21" dxfId="13">
      <formula>$AX19&lt;&gt;""</formula>
    </cfRule>
    <cfRule type="expression" priority="22" dxfId="1">
      <formula>$AX19=""</formula>
    </cfRule>
  </conditionalFormatting>
  <conditionalFormatting sqref="BB10:BF10">
    <cfRule type="expression" priority="19" dxfId="13">
      <formula>$BB10&lt;&gt;""</formula>
    </cfRule>
    <cfRule type="expression" priority="20" dxfId="1">
      <formula>$BB10=""</formula>
    </cfRule>
  </conditionalFormatting>
  <conditionalFormatting sqref="BB11:BF11">
    <cfRule type="expression" priority="17" dxfId="13">
      <formula>$BB11&lt;&gt;""</formula>
    </cfRule>
    <cfRule type="expression" priority="18" dxfId="1">
      <formula>$BB11=""</formula>
    </cfRule>
  </conditionalFormatting>
  <conditionalFormatting sqref="BB12:BF12">
    <cfRule type="expression" priority="15" dxfId="13">
      <formula>$BB12&lt;&gt;""</formula>
    </cfRule>
    <cfRule type="expression" priority="16" dxfId="1">
      <formula>$BB12=""</formula>
    </cfRule>
  </conditionalFormatting>
  <conditionalFormatting sqref="BB13:BF13">
    <cfRule type="expression" priority="13" dxfId="13">
      <formula>$BB13&lt;&gt;""</formula>
    </cfRule>
    <cfRule type="expression" priority="14" dxfId="1">
      <formula>$BB13=""</formula>
    </cfRule>
  </conditionalFormatting>
  <conditionalFormatting sqref="BB14:BF14">
    <cfRule type="expression" priority="11" dxfId="13">
      <formula>$BB14&lt;&gt;""</formula>
    </cfRule>
    <cfRule type="expression" priority="12" dxfId="1">
      <formula>$BB14=""</formula>
    </cfRule>
  </conditionalFormatting>
  <conditionalFormatting sqref="BB15:BF15">
    <cfRule type="expression" priority="9" dxfId="13">
      <formula>$BB15&lt;&gt;""</formula>
    </cfRule>
    <cfRule type="expression" priority="10" dxfId="1">
      <formula>$BB15=""</formula>
    </cfRule>
  </conditionalFormatting>
  <conditionalFormatting sqref="BB16:BF16">
    <cfRule type="expression" priority="7" dxfId="13">
      <formula>$BB16&lt;&gt;""</formula>
    </cfRule>
    <cfRule type="expression" priority="8" dxfId="1">
      <formula>$BB16=""</formula>
    </cfRule>
  </conditionalFormatting>
  <conditionalFormatting sqref="BB17:BF17">
    <cfRule type="expression" priority="5" dxfId="13">
      <formula>$BB17&lt;&gt;""</formula>
    </cfRule>
    <cfRule type="expression" priority="6" dxfId="1">
      <formula>$BB17=""</formula>
    </cfRule>
  </conditionalFormatting>
  <conditionalFormatting sqref="BB18:BF18">
    <cfRule type="expression" priority="3" dxfId="13">
      <formula>$BB18&lt;&gt;""</formula>
    </cfRule>
    <cfRule type="expression" priority="4" dxfId="1">
      <formula>$BB18=""</formula>
    </cfRule>
  </conditionalFormatting>
  <conditionalFormatting sqref="BB19:BF19">
    <cfRule type="expression" priority="1" dxfId="13">
      <formula>$BB19&lt;&gt;""</formula>
    </cfRule>
    <cfRule type="expression" priority="2" dxfId="1">
      <formula>$BB19=""</formula>
    </cfRule>
  </conditionalFormatting>
  <printOptions horizontalCentered="1"/>
  <pageMargins left="0.2362204724409449" right="0.2362204724409449" top="0.7874015748031497" bottom="0.7874015748031497" header="0.31496062992125984" footer="0.31496062992125984"/>
  <pageSetup horizontalDpi="600" verticalDpi="600" orientation="landscape" paperSize="9" r:id="rId2"/>
  <headerFooter>
    <oddHeader>&amp;L&amp;8
        Version: huber_1.0
        Datum: 11.05.2021&amp;R&amp;G&amp;K00+000aaaa
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5BF2-355E-4480-82A6-2191C2ED8A1A}">
  <sheetPr>
    <tabColor rgb="FFFFC000"/>
  </sheetPr>
  <dimension ref="A1:CF25"/>
  <sheetViews>
    <sheetView zoomScale="90" zoomScaleNormal="90" zoomScaleSheetLayoutView="90" workbookViewId="0" topLeftCell="A1">
      <selection activeCell="BL11" sqref="BL11"/>
    </sheetView>
  </sheetViews>
  <sheetFormatPr defaultColWidth="11.00390625" defaultRowHeight="14.25"/>
  <cols>
    <col min="1" max="1" width="1.75390625" style="96" customWidth="1"/>
    <col min="2" max="58" width="2.25390625" style="79" customWidth="1"/>
    <col min="59" max="61" width="11.00390625" style="79" hidden="1" customWidth="1"/>
    <col min="62" max="62" width="1.75390625" style="79" customWidth="1"/>
    <col min="63" max="84" width="11.00390625" style="96" customWidth="1"/>
    <col min="85" max="16384" width="11.00390625" style="79" customWidth="1"/>
  </cols>
  <sheetData>
    <row r="1" spans="2:62" ht="20.25" customHeight="1" thickTop="1">
      <c r="B1" s="844" t="str">
        <f>Sprachen!L505</f>
        <v>Prüfmittelliste (produktspezifisch)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  <c r="AM1" s="1610"/>
      <c r="AN1" s="1610"/>
      <c r="AO1" s="1610"/>
      <c r="AP1" s="1610"/>
      <c r="AQ1" s="1610"/>
      <c r="AR1" s="1610"/>
      <c r="AS1" s="1610"/>
      <c r="AT1" s="1610"/>
      <c r="AU1" s="841" t="str">
        <f>Sprachen!L493</f>
        <v>Stand</v>
      </c>
      <c r="AV1" s="841"/>
      <c r="AW1" s="839"/>
      <c r="AX1" s="839"/>
      <c r="AY1" s="1617" t="str">
        <f>Sprachen!L492</f>
        <v>Datum</v>
      </c>
      <c r="AZ1" s="1617"/>
      <c r="BA1" s="1617"/>
      <c r="BB1" s="839"/>
      <c r="BC1" s="839"/>
      <c r="BD1" s="839"/>
      <c r="BE1" s="839"/>
      <c r="BF1" s="840"/>
      <c r="BH1" s="80" t="s">
        <v>621</v>
      </c>
      <c r="BJ1" s="96"/>
    </row>
    <row r="2" spans="2:62" ht="21" customHeight="1" thickBot="1">
      <c r="B2" s="1608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11" t="str">
        <f>Sprachen!L255</f>
        <v>Organisation</v>
      </c>
      <c r="P2" s="1611"/>
      <c r="Q2" s="1611"/>
      <c r="R2" s="1611"/>
      <c r="S2" s="1611"/>
      <c r="T2" s="1611"/>
      <c r="U2" s="1611"/>
      <c r="V2" s="1611"/>
      <c r="W2" s="1611"/>
      <c r="X2" s="1611"/>
      <c r="Y2" s="1611"/>
      <c r="Z2" s="1611"/>
      <c r="AA2" s="1611"/>
      <c r="AB2" s="1611"/>
      <c r="AC2" s="1611"/>
      <c r="AD2" s="1611"/>
      <c r="AE2" s="1611"/>
      <c r="AF2" s="1611"/>
      <c r="AG2" s="1611"/>
      <c r="AH2" s="1611"/>
      <c r="AI2" s="1611"/>
      <c r="AJ2" s="1611"/>
      <c r="AK2" s="1611"/>
      <c r="AL2" s="1611"/>
      <c r="AM2" s="1612" t="str">
        <f>IF(Deckblatt!U2&lt;&gt;"",Deckblatt!U2,"")</f>
        <v/>
      </c>
      <c r="AN2" s="1612"/>
      <c r="AO2" s="1612"/>
      <c r="AP2" s="1612"/>
      <c r="AQ2" s="1612"/>
      <c r="AR2" s="1612"/>
      <c r="AS2" s="1612"/>
      <c r="AT2" s="1612"/>
      <c r="AU2" s="1612"/>
      <c r="AV2" s="1612"/>
      <c r="AW2" s="1612"/>
      <c r="AX2" s="1612"/>
      <c r="AY2" s="1612"/>
      <c r="AZ2" s="1612"/>
      <c r="BA2" s="1612"/>
      <c r="BB2" s="1612"/>
      <c r="BC2" s="1612"/>
      <c r="BD2" s="1612"/>
      <c r="BE2" s="1612"/>
      <c r="BF2" s="1613"/>
      <c r="BH2" s="79">
        <f>'Anlage 4 PPF-Bewertung'!AP3</f>
        <v>0</v>
      </c>
      <c r="BJ2" s="96"/>
    </row>
    <row r="3" spans="1:84" s="81" customFormat="1" ht="16.5" customHeight="1" thickBot="1" thickTop="1">
      <c r="A3" s="97"/>
      <c r="B3" s="1614" t="str">
        <f>Sprachen!L46</f>
        <v>Angaben zur Organisation</v>
      </c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6"/>
      <c r="AD3" s="1615" t="str">
        <f>Sprachen!L45</f>
        <v>Angaben zum Kunden</v>
      </c>
      <c r="AE3" s="1615"/>
      <c r="AF3" s="1615"/>
      <c r="AG3" s="1615"/>
      <c r="AH3" s="1615"/>
      <c r="AI3" s="1615"/>
      <c r="AJ3" s="1615"/>
      <c r="AK3" s="1615"/>
      <c r="AL3" s="1615"/>
      <c r="AM3" s="1615"/>
      <c r="AN3" s="1615"/>
      <c r="AO3" s="1615"/>
      <c r="AP3" s="1615"/>
      <c r="AQ3" s="1615"/>
      <c r="AR3" s="1615"/>
      <c r="AS3" s="1615"/>
      <c r="AT3" s="1615"/>
      <c r="AU3" s="1615"/>
      <c r="AV3" s="1615"/>
      <c r="AW3" s="1615"/>
      <c r="AX3" s="1615"/>
      <c r="AY3" s="1615"/>
      <c r="AZ3" s="1615"/>
      <c r="BA3" s="1615"/>
      <c r="BB3" s="1615"/>
      <c r="BC3" s="1615"/>
      <c r="BD3" s="1615"/>
      <c r="BE3" s="1615"/>
      <c r="BF3" s="1616"/>
      <c r="BH3" s="79"/>
      <c r="BI3" s="79"/>
      <c r="BJ3" s="96"/>
      <c r="BK3" s="96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2:62" ht="15" thickTop="1">
      <c r="B4" s="1618" t="str">
        <f>Sprachen!L199</f>
        <v>Lieferstandort</v>
      </c>
      <c r="C4" s="1619"/>
      <c r="D4" s="1619"/>
      <c r="E4" s="1619"/>
      <c r="F4" s="1619"/>
      <c r="G4" s="1619"/>
      <c r="H4" s="1619"/>
      <c r="I4" s="1620" t="str">
        <f>IF(Deckblatt!H18&lt;&gt;"",Deckblatt!H18,"")</f>
        <v/>
      </c>
      <c r="J4" s="1620"/>
      <c r="K4" s="1620"/>
      <c r="L4" s="1620"/>
      <c r="M4" s="1620"/>
      <c r="N4" s="1620"/>
      <c r="O4" s="1621"/>
      <c r="P4" s="1618" t="str">
        <f>Sprachen!L304</f>
        <v>Sachnummer</v>
      </c>
      <c r="Q4" s="1619"/>
      <c r="R4" s="1619"/>
      <c r="S4" s="1619"/>
      <c r="T4" s="1619"/>
      <c r="U4" s="1619"/>
      <c r="V4" s="1619"/>
      <c r="W4" s="1620" t="str">
        <f>IF(Deckblatt!H20&lt;&gt;"",Deckblatt!H20,"")</f>
        <v/>
      </c>
      <c r="X4" s="1620"/>
      <c r="Y4" s="1620"/>
      <c r="Z4" s="1620"/>
      <c r="AA4" s="1620"/>
      <c r="AB4" s="1620"/>
      <c r="AC4" s="1621"/>
      <c r="AD4" s="1622" t="str">
        <f>Sprachen!L187</f>
        <v>Kunde</v>
      </c>
      <c r="AE4" s="1623"/>
      <c r="AF4" s="1623"/>
      <c r="AG4" s="1623"/>
      <c r="AH4" s="1623"/>
      <c r="AI4" s="1623"/>
      <c r="AJ4" s="1623"/>
      <c r="AK4" s="1628" t="str">
        <f>IF(Deckblatt!AI16&lt;&gt;"",Deckblatt!AI16,"")</f>
        <v/>
      </c>
      <c r="AL4" s="1629"/>
      <c r="AM4" s="1629"/>
      <c r="AN4" s="1629"/>
      <c r="AO4" s="1629"/>
      <c r="AP4" s="1629"/>
      <c r="AQ4" s="1629"/>
      <c r="AR4" s="1629"/>
      <c r="AS4" s="1630"/>
      <c r="AT4" s="1633" t="str">
        <f>Sprachen!L304</f>
        <v>Sachnummer</v>
      </c>
      <c r="AU4" s="1634"/>
      <c r="AV4" s="1634"/>
      <c r="AW4" s="1634"/>
      <c r="AX4" s="1634"/>
      <c r="AY4" s="1634"/>
      <c r="AZ4" s="1635"/>
      <c r="BA4" s="1636" t="str">
        <f>IF(Deckblatt!AI21&lt;&gt;"",Deckblatt!AI21,"")</f>
        <v/>
      </c>
      <c r="BB4" s="1637"/>
      <c r="BC4" s="1637"/>
      <c r="BD4" s="1637"/>
      <c r="BE4" s="1637"/>
      <c r="BF4" s="1638"/>
      <c r="BJ4" s="96"/>
    </row>
    <row r="5" spans="2:62" ht="14.25">
      <c r="B5" s="1645" t="str">
        <f>Sprachen!L276</f>
        <v>Produktionsstandort</v>
      </c>
      <c r="C5" s="1646"/>
      <c r="D5" s="1646"/>
      <c r="E5" s="1646"/>
      <c r="F5" s="1646"/>
      <c r="G5" s="1646"/>
      <c r="H5" s="1646"/>
      <c r="I5" s="1647" t="str">
        <f>IF(Deckblatt!H19&lt;&gt;"",Deckblatt!H19,"")</f>
        <v/>
      </c>
      <c r="J5" s="1647"/>
      <c r="K5" s="1647"/>
      <c r="L5" s="1647"/>
      <c r="M5" s="1647"/>
      <c r="N5" s="1647"/>
      <c r="O5" s="1648"/>
      <c r="P5" s="1645" t="str">
        <f>Sprachen!L65</f>
        <v>Benennung</v>
      </c>
      <c r="Q5" s="1646"/>
      <c r="R5" s="1646"/>
      <c r="S5" s="1646"/>
      <c r="T5" s="1646"/>
      <c r="U5" s="1646"/>
      <c r="V5" s="1646"/>
      <c r="W5" s="1647" t="str">
        <f>IF(Deckblatt!H21&lt;&gt;"",Deckblatt!H21,"")</f>
        <v/>
      </c>
      <c r="X5" s="1647"/>
      <c r="Y5" s="1647"/>
      <c r="Z5" s="1647"/>
      <c r="AA5" s="1647"/>
      <c r="AB5" s="1647"/>
      <c r="AC5" s="1648"/>
      <c r="AD5" s="1624"/>
      <c r="AE5" s="1625"/>
      <c r="AF5" s="1625"/>
      <c r="AG5" s="1625"/>
      <c r="AH5" s="1625"/>
      <c r="AI5" s="1625"/>
      <c r="AJ5" s="1625"/>
      <c r="AK5" s="831"/>
      <c r="AL5" s="832"/>
      <c r="AM5" s="832"/>
      <c r="AN5" s="832"/>
      <c r="AO5" s="832"/>
      <c r="AP5" s="832"/>
      <c r="AQ5" s="832"/>
      <c r="AR5" s="832"/>
      <c r="AS5" s="1631"/>
      <c r="AT5" s="1645" t="str">
        <f>Sprachen!L65</f>
        <v>Benennung</v>
      </c>
      <c r="AU5" s="1646"/>
      <c r="AV5" s="1646"/>
      <c r="AW5" s="1646"/>
      <c r="AX5" s="1646"/>
      <c r="AY5" s="1646"/>
      <c r="AZ5" s="1646"/>
      <c r="BA5" s="1647" t="str">
        <f>IF(Deckblatt!AI22&lt;&gt;"",Deckblatt!AI22,"")</f>
        <v/>
      </c>
      <c r="BB5" s="1647"/>
      <c r="BC5" s="1647"/>
      <c r="BD5" s="1647"/>
      <c r="BE5" s="1647"/>
      <c r="BF5" s="1648"/>
      <c r="BJ5" s="96"/>
    </row>
    <row r="6" spans="2:62" ht="16.5" customHeight="1" thickBot="1">
      <c r="B6" s="1639" t="str">
        <f>Sprachen!L177</f>
        <v>Kennung/DUNS</v>
      </c>
      <c r="C6" s="1640"/>
      <c r="D6" s="1640"/>
      <c r="E6" s="1640"/>
      <c r="F6" s="1640"/>
      <c r="G6" s="1640"/>
      <c r="H6" s="1640"/>
      <c r="I6" s="1606" t="str">
        <f>IF(Deckblatt!V23&lt;&gt;"",Deckblatt!V23,"")</f>
        <v/>
      </c>
      <c r="J6" s="1606"/>
      <c r="K6" s="1606"/>
      <c r="L6" s="1606"/>
      <c r="M6" s="1606"/>
      <c r="N6" s="1606"/>
      <c r="O6" s="1607"/>
      <c r="P6" s="1641" t="str">
        <f>Sprachen!L374</f>
        <v>Zeichnungsnummer</v>
      </c>
      <c r="Q6" s="1642"/>
      <c r="R6" s="1642"/>
      <c r="S6" s="1642"/>
      <c r="T6" s="1642"/>
      <c r="U6" s="1642"/>
      <c r="V6" s="1642"/>
      <c r="W6" s="1643" t="str">
        <f>IF(Deckblatt!H22&lt;&gt;"",Deckblatt!H22,"")</f>
        <v/>
      </c>
      <c r="X6" s="1643"/>
      <c r="Y6" s="1643"/>
      <c r="Z6" s="1643"/>
      <c r="AA6" s="1643"/>
      <c r="AB6" s="1643"/>
      <c r="AC6" s="1644"/>
      <c r="AD6" s="1626"/>
      <c r="AE6" s="1627"/>
      <c r="AF6" s="1627"/>
      <c r="AG6" s="1627"/>
      <c r="AH6" s="1627"/>
      <c r="AI6" s="1627"/>
      <c r="AJ6" s="1627"/>
      <c r="AK6" s="1632"/>
      <c r="AL6" s="1612"/>
      <c r="AM6" s="1612"/>
      <c r="AN6" s="1612"/>
      <c r="AO6" s="1612"/>
      <c r="AP6" s="1612"/>
      <c r="AQ6" s="1612"/>
      <c r="AR6" s="1612"/>
      <c r="AS6" s="1613"/>
      <c r="AT6" s="1641" t="str">
        <f>Sprachen!L374</f>
        <v>Zeichnungsnummer</v>
      </c>
      <c r="AU6" s="1642"/>
      <c r="AV6" s="1642"/>
      <c r="AW6" s="1642"/>
      <c r="AX6" s="1642"/>
      <c r="AY6" s="1642"/>
      <c r="AZ6" s="1642"/>
      <c r="BA6" s="1643" t="str">
        <f>IF(Deckblatt!AI23&lt;&gt;"",Deckblatt!AI23,"")</f>
        <v/>
      </c>
      <c r="BB6" s="1643"/>
      <c r="BC6" s="1643"/>
      <c r="BD6" s="1643"/>
      <c r="BE6" s="1643"/>
      <c r="BF6" s="1644"/>
      <c r="BJ6" s="96"/>
    </row>
    <row r="7" spans="2:62" ht="16.5" customHeight="1" thickBot="1" thickTop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601" t="str">
        <f>Sprachen!L494</f>
        <v>Stand / Datum</v>
      </c>
      <c r="Q7" s="1602"/>
      <c r="R7" s="1602"/>
      <c r="S7" s="1602"/>
      <c r="T7" s="1602"/>
      <c r="U7" s="1602"/>
      <c r="V7" s="1603"/>
      <c r="W7" s="1606"/>
      <c r="X7" s="1606"/>
      <c r="Y7" s="1606"/>
      <c r="Z7" s="1606"/>
      <c r="AA7" s="1606"/>
      <c r="AB7" s="1606"/>
      <c r="AC7" s="1607"/>
      <c r="AD7" s="129"/>
      <c r="AE7" s="129"/>
      <c r="AF7" s="129"/>
      <c r="AG7" s="129"/>
      <c r="AH7" s="129"/>
      <c r="AI7" s="129"/>
      <c r="AJ7" s="129"/>
      <c r="AK7" s="130"/>
      <c r="AL7" s="130"/>
      <c r="AM7" s="130"/>
      <c r="AN7" s="130"/>
      <c r="AO7" s="130"/>
      <c r="AP7" s="130"/>
      <c r="AQ7" s="130"/>
      <c r="AR7" s="130"/>
      <c r="AS7" s="130"/>
      <c r="AT7" s="1604" t="str">
        <f>Sprachen!L494</f>
        <v>Stand / Datum</v>
      </c>
      <c r="AU7" s="1605"/>
      <c r="AV7" s="1605"/>
      <c r="AW7" s="1605"/>
      <c r="AX7" s="1605"/>
      <c r="AY7" s="1605"/>
      <c r="AZ7" s="1605"/>
      <c r="BA7" s="1606"/>
      <c r="BB7" s="1606"/>
      <c r="BC7" s="1606"/>
      <c r="BD7" s="1606"/>
      <c r="BE7" s="1606"/>
      <c r="BF7" s="1607"/>
      <c r="BJ7" s="96"/>
    </row>
    <row r="8" s="110" customFormat="1" ht="16.5" customHeight="1" thickBot="1" thickTop="1"/>
    <row r="9" spans="2:62" ht="34.9" customHeight="1" thickBot="1" thickTop="1">
      <c r="B9" s="1711" t="str">
        <f>Sprachen!L496</f>
        <v>Nr.</v>
      </c>
      <c r="C9" s="1712"/>
      <c r="D9" s="1723" t="str">
        <f>Sprachen!L506</f>
        <v>PMÜ - Nummer</v>
      </c>
      <c r="E9" s="1723"/>
      <c r="F9" s="1723"/>
      <c r="G9" s="1723"/>
      <c r="H9" s="1723"/>
      <c r="I9" s="1723"/>
      <c r="J9" s="1723"/>
      <c r="K9" s="1723"/>
      <c r="L9" s="1723"/>
      <c r="M9" s="1723" t="str">
        <f>Sprachen!L504</f>
        <v>Benennung</v>
      </c>
      <c r="N9" s="1723"/>
      <c r="O9" s="1723"/>
      <c r="P9" s="1723"/>
      <c r="Q9" s="1723"/>
      <c r="R9" s="1723"/>
      <c r="S9" s="1723"/>
      <c r="T9" s="1723"/>
      <c r="U9" s="1723"/>
      <c r="V9" s="1723"/>
      <c r="W9" s="1723" t="str">
        <f>Sprachen!L507</f>
        <v>Überwachungspflicht</v>
      </c>
      <c r="X9" s="1723"/>
      <c r="Y9" s="1723"/>
      <c r="Z9" s="1723"/>
      <c r="AA9" s="1723"/>
      <c r="AB9" s="1723"/>
      <c r="AC9" s="1723"/>
      <c r="AD9" s="1723" t="str">
        <f>Sprachen!L508</f>
        <v>Kalibrierintervall</v>
      </c>
      <c r="AE9" s="1723"/>
      <c r="AF9" s="1723"/>
      <c r="AG9" s="1723"/>
      <c r="AH9" s="1723"/>
      <c r="AI9" s="1723"/>
      <c r="AJ9" s="1723"/>
      <c r="AK9" s="1723"/>
      <c r="AL9" s="1723" t="str">
        <f>Sprachen!L509</f>
        <v>Letzte Kalibrierung</v>
      </c>
      <c r="AM9" s="1723"/>
      <c r="AN9" s="1723"/>
      <c r="AO9" s="1723"/>
      <c r="AP9" s="1723"/>
      <c r="AQ9" s="1723"/>
      <c r="AR9" s="1723" t="str">
        <f>Sprachen!L510</f>
        <v>Kalibrierdienstleister</v>
      </c>
      <c r="AS9" s="1723"/>
      <c r="AT9" s="1723"/>
      <c r="AU9" s="1723"/>
      <c r="AV9" s="1723"/>
      <c r="AW9" s="1723"/>
      <c r="AX9" s="1723"/>
      <c r="AY9" s="1723" t="str">
        <f>Sprachen!L429</f>
        <v>Freigabestatus</v>
      </c>
      <c r="AZ9" s="1723"/>
      <c r="BA9" s="1723"/>
      <c r="BB9" s="1723"/>
      <c r="BC9" s="1723"/>
      <c r="BD9" s="1723"/>
      <c r="BE9" s="1723"/>
      <c r="BF9" s="1729"/>
      <c r="BJ9" s="96"/>
    </row>
    <row r="10" spans="2:62" ht="14.25" customHeight="1" thickBot="1">
      <c r="B10" s="1699">
        <v>1</v>
      </c>
      <c r="C10" s="1700"/>
      <c r="D10" s="1695"/>
      <c r="E10" s="1696"/>
      <c r="F10" s="1696"/>
      <c r="G10" s="1696"/>
      <c r="H10" s="1696"/>
      <c r="I10" s="1696"/>
      <c r="J10" s="1696"/>
      <c r="K10" s="1696"/>
      <c r="L10" s="1696"/>
      <c r="M10" s="1730"/>
      <c r="N10" s="1731"/>
      <c r="O10" s="1731"/>
      <c r="P10" s="1731"/>
      <c r="Q10" s="1731"/>
      <c r="R10" s="1731"/>
      <c r="S10" s="1731"/>
      <c r="T10" s="1731"/>
      <c r="U10" s="1731"/>
      <c r="V10" s="1732"/>
      <c r="W10" s="1690"/>
      <c r="X10" s="1691"/>
      <c r="Y10" s="1691"/>
      <c r="Z10" s="1691"/>
      <c r="AA10" s="1691"/>
      <c r="AB10" s="1691"/>
      <c r="AC10" s="1691"/>
      <c r="AD10" s="1690"/>
      <c r="AE10" s="1691"/>
      <c r="AF10" s="1691"/>
      <c r="AG10" s="1691"/>
      <c r="AH10" s="1691"/>
      <c r="AI10" s="1691"/>
      <c r="AJ10" s="1691"/>
      <c r="AK10" s="1727"/>
      <c r="AL10" s="1691"/>
      <c r="AM10" s="1691"/>
      <c r="AN10" s="1691"/>
      <c r="AO10" s="1691"/>
      <c r="AP10" s="1691"/>
      <c r="AQ10" s="1691"/>
      <c r="AR10" s="1690"/>
      <c r="AS10" s="1691"/>
      <c r="AT10" s="1691"/>
      <c r="AU10" s="1691"/>
      <c r="AV10" s="1691"/>
      <c r="AW10" s="1691"/>
      <c r="AX10" s="1727"/>
      <c r="AY10" s="1691"/>
      <c r="AZ10" s="1691"/>
      <c r="BA10" s="1691"/>
      <c r="BB10" s="1691"/>
      <c r="BC10" s="1691"/>
      <c r="BD10" s="1691"/>
      <c r="BE10" s="1691"/>
      <c r="BF10" s="1692"/>
      <c r="BH10" s="79">
        <f>COUNTIF(S10:U10,"X")</f>
        <v>0</v>
      </c>
      <c r="BJ10" s="96"/>
    </row>
    <row r="11" spans="2:62" ht="14.25" customHeight="1" thickBot="1">
      <c r="B11" s="1699">
        <v>2</v>
      </c>
      <c r="C11" s="1700"/>
      <c r="D11" s="1695"/>
      <c r="E11" s="1696"/>
      <c r="F11" s="1696"/>
      <c r="G11" s="1696"/>
      <c r="H11" s="1696"/>
      <c r="I11" s="1696"/>
      <c r="J11" s="1696"/>
      <c r="K11" s="1696"/>
      <c r="L11" s="1696"/>
      <c r="M11" s="1730"/>
      <c r="N11" s="1731"/>
      <c r="O11" s="1731"/>
      <c r="P11" s="1731"/>
      <c r="Q11" s="1731"/>
      <c r="R11" s="1731"/>
      <c r="S11" s="1731"/>
      <c r="T11" s="1731"/>
      <c r="U11" s="1731"/>
      <c r="V11" s="1732"/>
      <c r="W11" s="1690"/>
      <c r="X11" s="1691"/>
      <c r="Y11" s="1691"/>
      <c r="Z11" s="1691"/>
      <c r="AA11" s="1691"/>
      <c r="AB11" s="1691"/>
      <c r="AC11" s="1691"/>
      <c r="AD11" s="1690"/>
      <c r="AE11" s="1691"/>
      <c r="AF11" s="1691"/>
      <c r="AG11" s="1691"/>
      <c r="AH11" s="1691"/>
      <c r="AI11" s="1691"/>
      <c r="AJ11" s="1691"/>
      <c r="AK11" s="1727"/>
      <c r="AL11" s="1691"/>
      <c r="AM11" s="1691"/>
      <c r="AN11" s="1691"/>
      <c r="AO11" s="1691"/>
      <c r="AP11" s="1691"/>
      <c r="AQ11" s="1691"/>
      <c r="AR11" s="1690"/>
      <c r="AS11" s="1691"/>
      <c r="AT11" s="1691"/>
      <c r="AU11" s="1691"/>
      <c r="AV11" s="1691"/>
      <c r="AW11" s="1691"/>
      <c r="AX11" s="1727"/>
      <c r="AY11" s="1691"/>
      <c r="AZ11" s="1691"/>
      <c r="BA11" s="1691"/>
      <c r="BB11" s="1691"/>
      <c r="BC11" s="1691"/>
      <c r="BD11" s="1691"/>
      <c r="BE11" s="1691"/>
      <c r="BF11" s="1692"/>
      <c r="BH11" s="79">
        <f aca="true" t="shared" si="0" ref="BH11:BH19">COUNTIF(S11:U11,"X")</f>
        <v>0</v>
      </c>
      <c r="BJ11" s="96"/>
    </row>
    <row r="12" spans="2:62" ht="14.25" customHeight="1" thickBot="1">
      <c r="B12" s="1699">
        <v>3</v>
      </c>
      <c r="C12" s="1700"/>
      <c r="D12" s="1695"/>
      <c r="E12" s="1696"/>
      <c r="F12" s="1696"/>
      <c r="G12" s="1696"/>
      <c r="H12" s="1696"/>
      <c r="I12" s="1696"/>
      <c r="J12" s="1696"/>
      <c r="K12" s="1696"/>
      <c r="L12" s="1696"/>
      <c r="M12" s="1730"/>
      <c r="N12" s="1731"/>
      <c r="O12" s="1731"/>
      <c r="P12" s="1731"/>
      <c r="Q12" s="1731"/>
      <c r="R12" s="1731"/>
      <c r="S12" s="1731"/>
      <c r="T12" s="1731"/>
      <c r="U12" s="1731"/>
      <c r="V12" s="1732"/>
      <c r="W12" s="1690"/>
      <c r="X12" s="1691"/>
      <c r="Y12" s="1691"/>
      <c r="Z12" s="1691"/>
      <c r="AA12" s="1691"/>
      <c r="AB12" s="1691"/>
      <c r="AC12" s="1691"/>
      <c r="AD12" s="1690"/>
      <c r="AE12" s="1691"/>
      <c r="AF12" s="1691"/>
      <c r="AG12" s="1691"/>
      <c r="AH12" s="1691"/>
      <c r="AI12" s="1691"/>
      <c r="AJ12" s="1691"/>
      <c r="AK12" s="1727"/>
      <c r="AL12" s="1691"/>
      <c r="AM12" s="1691"/>
      <c r="AN12" s="1691"/>
      <c r="AO12" s="1691"/>
      <c r="AP12" s="1691"/>
      <c r="AQ12" s="1691"/>
      <c r="AR12" s="1690"/>
      <c r="AS12" s="1691"/>
      <c r="AT12" s="1691"/>
      <c r="AU12" s="1691"/>
      <c r="AV12" s="1691"/>
      <c r="AW12" s="1691"/>
      <c r="AX12" s="1727"/>
      <c r="AY12" s="1691"/>
      <c r="AZ12" s="1691"/>
      <c r="BA12" s="1691"/>
      <c r="BB12" s="1691"/>
      <c r="BC12" s="1691"/>
      <c r="BD12" s="1691"/>
      <c r="BE12" s="1691"/>
      <c r="BF12" s="1692"/>
      <c r="BH12" s="79">
        <f t="shared" si="0"/>
        <v>0</v>
      </c>
      <c r="BJ12" s="96"/>
    </row>
    <row r="13" spans="2:62" ht="14.25" customHeight="1" thickBot="1">
      <c r="B13" s="1699">
        <v>4</v>
      </c>
      <c r="C13" s="1700"/>
      <c r="D13" s="1695"/>
      <c r="E13" s="1696"/>
      <c r="F13" s="1696"/>
      <c r="G13" s="1696"/>
      <c r="H13" s="1696"/>
      <c r="I13" s="1696"/>
      <c r="J13" s="1696"/>
      <c r="K13" s="1696"/>
      <c r="L13" s="1696"/>
      <c r="M13" s="1730"/>
      <c r="N13" s="1731"/>
      <c r="O13" s="1731"/>
      <c r="P13" s="1731"/>
      <c r="Q13" s="1731"/>
      <c r="R13" s="1731"/>
      <c r="S13" s="1731"/>
      <c r="T13" s="1731"/>
      <c r="U13" s="1731"/>
      <c r="V13" s="1732"/>
      <c r="W13" s="1690"/>
      <c r="X13" s="1691"/>
      <c r="Y13" s="1691"/>
      <c r="Z13" s="1691"/>
      <c r="AA13" s="1691"/>
      <c r="AB13" s="1691"/>
      <c r="AC13" s="1691"/>
      <c r="AD13" s="1690"/>
      <c r="AE13" s="1691"/>
      <c r="AF13" s="1691"/>
      <c r="AG13" s="1691"/>
      <c r="AH13" s="1691"/>
      <c r="AI13" s="1691"/>
      <c r="AJ13" s="1691"/>
      <c r="AK13" s="1727"/>
      <c r="AL13" s="1691"/>
      <c r="AM13" s="1691"/>
      <c r="AN13" s="1691"/>
      <c r="AO13" s="1691"/>
      <c r="AP13" s="1691"/>
      <c r="AQ13" s="1691"/>
      <c r="AR13" s="1690"/>
      <c r="AS13" s="1691"/>
      <c r="AT13" s="1691"/>
      <c r="AU13" s="1691"/>
      <c r="AV13" s="1691"/>
      <c r="AW13" s="1691"/>
      <c r="AX13" s="1727"/>
      <c r="AY13" s="1691"/>
      <c r="AZ13" s="1691"/>
      <c r="BA13" s="1691"/>
      <c r="BB13" s="1691"/>
      <c r="BC13" s="1691"/>
      <c r="BD13" s="1691"/>
      <c r="BE13" s="1691"/>
      <c r="BF13" s="1692"/>
      <c r="BH13" s="79">
        <f t="shared" si="0"/>
        <v>0</v>
      </c>
      <c r="BJ13" s="96"/>
    </row>
    <row r="14" spans="2:62" ht="14.25" customHeight="1" thickBot="1">
      <c r="B14" s="1699">
        <v>5</v>
      </c>
      <c r="C14" s="1700"/>
      <c r="D14" s="1695"/>
      <c r="E14" s="1696"/>
      <c r="F14" s="1696"/>
      <c r="G14" s="1696"/>
      <c r="H14" s="1696"/>
      <c r="I14" s="1696"/>
      <c r="J14" s="1696"/>
      <c r="K14" s="1696"/>
      <c r="L14" s="1696"/>
      <c r="M14" s="1730"/>
      <c r="N14" s="1731"/>
      <c r="O14" s="1731"/>
      <c r="P14" s="1731"/>
      <c r="Q14" s="1731"/>
      <c r="R14" s="1731"/>
      <c r="S14" s="1731"/>
      <c r="T14" s="1731"/>
      <c r="U14" s="1731"/>
      <c r="V14" s="1732"/>
      <c r="W14" s="1690"/>
      <c r="X14" s="1691"/>
      <c r="Y14" s="1691"/>
      <c r="Z14" s="1691"/>
      <c r="AA14" s="1691"/>
      <c r="AB14" s="1691"/>
      <c r="AC14" s="1691"/>
      <c r="AD14" s="1690"/>
      <c r="AE14" s="1691"/>
      <c r="AF14" s="1691"/>
      <c r="AG14" s="1691"/>
      <c r="AH14" s="1691"/>
      <c r="AI14" s="1691"/>
      <c r="AJ14" s="1691"/>
      <c r="AK14" s="1727"/>
      <c r="AL14" s="1691"/>
      <c r="AM14" s="1691"/>
      <c r="AN14" s="1691"/>
      <c r="AO14" s="1691"/>
      <c r="AP14" s="1691"/>
      <c r="AQ14" s="1691"/>
      <c r="AR14" s="1690"/>
      <c r="AS14" s="1691"/>
      <c r="AT14" s="1691"/>
      <c r="AU14" s="1691"/>
      <c r="AV14" s="1691"/>
      <c r="AW14" s="1691"/>
      <c r="AX14" s="1727"/>
      <c r="AY14" s="1691"/>
      <c r="AZ14" s="1691"/>
      <c r="BA14" s="1691"/>
      <c r="BB14" s="1691"/>
      <c r="BC14" s="1691"/>
      <c r="BD14" s="1691"/>
      <c r="BE14" s="1691"/>
      <c r="BF14" s="1692"/>
      <c r="BH14" s="79">
        <f>COUNTIF(S14:U14,"X")</f>
        <v>0</v>
      </c>
      <c r="BJ14" s="96"/>
    </row>
    <row r="15" spans="2:62" ht="14.25" customHeight="1" thickBot="1">
      <c r="B15" s="1699">
        <v>6</v>
      </c>
      <c r="C15" s="1700"/>
      <c r="D15" s="1695"/>
      <c r="E15" s="1696"/>
      <c r="F15" s="1696"/>
      <c r="G15" s="1696"/>
      <c r="H15" s="1696"/>
      <c r="I15" s="1696"/>
      <c r="J15" s="1696"/>
      <c r="K15" s="1696"/>
      <c r="L15" s="1696"/>
      <c r="M15" s="1730"/>
      <c r="N15" s="1731"/>
      <c r="O15" s="1731"/>
      <c r="P15" s="1731"/>
      <c r="Q15" s="1731"/>
      <c r="R15" s="1731"/>
      <c r="S15" s="1731"/>
      <c r="T15" s="1731"/>
      <c r="U15" s="1731"/>
      <c r="V15" s="1732"/>
      <c r="W15" s="1690"/>
      <c r="X15" s="1691"/>
      <c r="Y15" s="1691"/>
      <c r="Z15" s="1691"/>
      <c r="AA15" s="1691"/>
      <c r="AB15" s="1691"/>
      <c r="AC15" s="1691"/>
      <c r="AD15" s="1690"/>
      <c r="AE15" s="1691"/>
      <c r="AF15" s="1691"/>
      <c r="AG15" s="1691"/>
      <c r="AH15" s="1691"/>
      <c r="AI15" s="1691"/>
      <c r="AJ15" s="1691"/>
      <c r="AK15" s="1727"/>
      <c r="AL15" s="1691"/>
      <c r="AM15" s="1691"/>
      <c r="AN15" s="1691"/>
      <c r="AO15" s="1691"/>
      <c r="AP15" s="1691"/>
      <c r="AQ15" s="1691"/>
      <c r="AR15" s="1690"/>
      <c r="AS15" s="1691"/>
      <c r="AT15" s="1691"/>
      <c r="AU15" s="1691"/>
      <c r="AV15" s="1691"/>
      <c r="AW15" s="1691"/>
      <c r="AX15" s="1727"/>
      <c r="AY15" s="1691"/>
      <c r="AZ15" s="1691"/>
      <c r="BA15" s="1691"/>
      <c r="BB15" s="1691"/>
      <c r="BC15" s="1691"/>
      <c r="BD15" s="1691"/>
      <c r="BE15" s="1691"/>
      <c r="BF15" s="1692"/>
      <c r="BH15" s="79">
        <f t="shared" si="0"/>
        <v>0</v>
      </c>
      <c r="BJ15" s="96"/>
    </row>
    <row r="16" spans="2:62" ht="14.25" customHeight="1" thickBot="1">
      <c r="B16" s="1699">
        <v>7</v>
      </c>
      <c r="C16" s="1700"/>
      <c r="D16" s="1695"/>
      <c r="E16" s="1696"/>
      <c r="F16" s="1696"/>
      <c r="G16" s="1696"/>
      <c r="H16" s="1696"/>
      <c r="I16" s="1696"/>
      <c r="J16" s="1696"/>
      <c r="K16" s="1696"/>
      <c r="L16" s="1696"/>
      <c r="M16" s="1730"/>
      <c r="N16" s="1731"/>
      <c r="O16" s="1731"/>
      <c r="P16" s="1731"/>
      <c r="Q16" s="1731"/>
      <c r="R16" s="1731"/>
      <c r="S16" s="1731"/>
      <c r="T16" s="1731"/>
      <c r="U16" s="1731"/>
      <c r="V16" s="1732"/>
      <c r="W16" s="1690"/>
      <c r="X16" s="1691"/>
      <c r="Y16" s="1691"/>
      <c r="Z16" s="1691"/>
      <c r="AA16" s="1691"/>
      <c r="AB16" s="1691"/>
      <c r="AC16" s="1691"/>
      <c r="AD16" s="1690"/>
      <c r="AE16" s="1691"/>
      <c r="AF16" s="1691"/>
      <c r="AG16" s="1691"/>
      <c r="AH16" s="1691"/>
      <c r="AI16" s="1691"/>
      <c r="AJ16" s="1691"/>
      <c r="AK16" s="1727"/>
      <c r="AL16" s="1691"/>
      <c r="AM16" s="1691"/>
      <c r="AN16" s="1691"/>
      <c r="AO16" s="1691"/>
      <c r="AP16" s="1691"/>
      <c r="AQ16" s="1691"/>
      <c r="AR16" s="1690"/>
      <c r="AS16" s="1691"/>
      <c r="AT16" s="1691"/>
      <c r="AU16" s="1691"/>
      <c r="AV16" s="1691"/>
      <c r="AW16" s="1691"/>
      <c r="AX16" s="1727"/>
      <c r="AY16" s="1691"/>
      <c r="AZ16" s="1691"/>
      <c r="BA16" s="1691"/>
      <c r="BB16" s="1691"/>
      <c r="BC16" s="1691"/>
      <c r="BD16" s="1691"/>
      <c r="BE16" s="1691"/>
      <c r="BF16" s="1692"/>
      <c r="BH16" s="79">
        <f t="shared" si="0"/>
        <v>0</v>
      </c>
      <c r="BJ16" s="96"/>
    </row>
    <row r="17" spans="2:62" ht="14.25" customHeight="1" thickBot="1">
      <c r="B17" s="1699">
        <v>8</v>
      </c>
      <c r="C17" s="1700"/>
      <c r="D17" s="1695"/>
      <c r="E17" s="1696"/>
      <c r="F17" s="1696"/>
      <c r="G17" s="1696"/>
      <c r="H17" s="1696"/>
      <c r="I17" s="1696"/>
      <c r="J17" s="1696"/>
      <c r="K17" s="1696"/>
      <c r="L17" s="1696"/>
      <c r="M17" s="1730"/>
      <c r="N17" s="1731"/>
      <c r="O17" s="1731"/>
      <c r="P17" s="1731"/>
      <c r="Q17" s="1731"/>
      <c r="R17" s="1731"/>
      <c r="S17" s="1731"/>
      <c r="T17" s="1731"/>
      <c r="U17" s="1731"/>
      <c r="V17" s="1732"/>
      <c r="W17" s="1690"/>
      <c r="X17" s="1691"/>
      <c r="Y17" s="1691"/>
      <c r="Z17" s="1691"/>
      <c r="AA17" s="1691"/>
      <c r="AB17" s="1691"/>
      <c r="AC17" s="1691"/>
      <c r="AD17" s="1690"/>
      <c r="AE17" s="1691"/>
      <c r="AF17" s="1691"/>
      <c r="AG17" s="1691"/>
      <c r="AH17" s="1691"/>
      <c r="AI17" s="1691"/>
      <c r="AJ17" s="1691"/>
      <c r="AK17" s="1727"/>
      <c r="AL17" s="1691"/>
      <c r="AM17" s="1691"/>
      <c r="AN17" s="1691"/>
      <c r="AO17" s="1691"/>
      <c r="AP17" s="1691"/>
      <c r="AQ17" s="1691"/>
      <c r="AR17" s="1690"/>
      <c r="AS17" s="1691"/>
      <c r="AT17" s="1691"/>
      <c r="AU17" s="1691"/>
      <c r="AV17" s="1691"/>
      <c r="AW17" s="1691"/>
      <c r="AX17" s="1727"/>
      <c r="AY17" s="1691"/>
      <c r="AZ17" s="1691"/>
      <c r="BA17" s="1691"/>
      <c r="BB17" s="1691"/>
      <c r="BC17" s="1691"/>
      <c r="BD17" s="1691"/>
      <c r="BE17" s="1691"/>
      <c r="BF17" s="1692"/>
      <c r="BH17" s="79">
        <f t="shared" si="0"/>
        <v>0</v>
      </c>
      <c r="BJ17" s="96"/>
    </row>
    <row r="18" spans="2:62" ht="14.25" customHeight="1" thickBot="1">
      <c r="B18" s="1699">
        <v>9</v>
      </c>
      <c r="C18" s="1700"/>
      <c r="D18" s="1695"/>
      <c r="E18" s="1696"/>
      <c r="F18" s="1696"/>
      <c r="G18" s="1696"/>
      <c r="H18" s="1696"/>
      <c r="I18" s="1696"/>
      <c r="J18" s="1696"/>
      <c r="K18" s="1696"/>
      <c r="L18" s="1696"/>
      <c r="M18" s="1730"/>
      <c r="N18" s="1731"/>
      <c r="O18" s="1731"/>
      <c r="P18" s="1731"/>
      <c r="Q18" s="1731"/>
      <c r="R18" s="1731"/>
      <c r="S18" s="1731"/>
      <c r="T18" s="1731"/>
      <c r="U18" s="1731"/>
      <c r="V18" s="1732"/>
      <c r="W18" s="1690"/>
      <c r="X18" s="1691"/>
      <c r="Y18" s="1691"/>
      <c r="Z18" s="1691"/>
      <c r="AA18" s="1691"/>
      <c r="AB18" s="1691"/>
      <c r="AC18" s="1691"/>
      <c r="AD18" s="1690"/>
      <c r="AE18" s="1691"/>
      <c r="AF18" s="1691"/>
      <c r="AG18" s="1691"/>
      <c r="AH18" s="1691"/>
      <c r="AI18" s="1691"/>
      <c r="AJ18" s="1691"/>
      <c r="AK18" s="1727"/>
      <c r="AL18" s="1691"/>
      <c r="AM18" s="1691"/>
      <c r="AN18" s="1691"/>
      <c r="AO18" s="1691"/>
      <c r="AP18" s="1691"/>
      <c r="AQ18" s="1691"/>
      <c r="AR18" s="1690"/>
      <c r="AS18" s="1691"/>
      <c r="AT18" s="1691"/>
      <c r="AU18" s="1691"/>
      <c r="AV18" s="1691"/>
      <c r="AW18" s="1691"/>
      <c r="AX18" s="1727"/>
      <c r="AY18" s="1691"/>
      <c r="AZ18" s="1691"/>
      <c r="BA18" s="1691"/>
      <c r="BB18" s="1691"/>
      <c r="BC18" s="1691"/>
      <c r="BD18" s="1691"/>
      <c r="BE18" s="1691"/>
      <c r="BF18" s="1692"/>
      <c r="BH18" s="79">
        <f t="shared" si="0"/>
        <v>0</v>
      </c>
      <c r="BJ18" s="96"/>
    </row>
    <row r="19" spans="2:62" ht="14.25" customHeight="1" thickBot="1">
      <c r="B19" s="1699">
        <v>10</v>
      </c>
      <c r="C19" s="1700"/>
      <c r="D19" s="1695"/>
      <c r="E19" s="1696"/>
      <c r="F19" s="1696"/>
      <c r="G19" s="1696"/>
      <c r="H19" s="1696"/>
      <c r="I19" s="1696"/>
      <c r="J19" s="1696"/>
      <c r="K19" s="1696"/>
      <c r="L19" s="1696"/>
      <c r="M19" s="1730"/>
      <c r="N19" s="1731"/>
      <c r="O19" s="1731"/>
      <c r="P19" s="1731"/>
      <c r="Q19" s="1731"/>
      <c r="R19" s="1731"/>
      <c r="S19" s="1731"/>
      <c r="T19" s="1731"/>
      <c r="U19" s="1731"/>
      <c r="V19" s="1732"/>
      <c r="W19" s="1690"/>
      <c r="X19" s="1691"/>
      <c r="Y19" s="1691"/>
      <c r="Z19" s="1691"/>
      <c r="AA19" s="1691"/>
      <c r="AB19" s="1691"/>
      <c r="AC19" s="1691"/>
      <c r="AD19" s="1690"/>
      <c r="AE19" s="1691"/>
      <c r="AF19" s="1691"/>
      <c r="AG19" s="1691"/>
      <c r="AH19" s="1691"/>
      <c r="AI19" s="1691"/>
      <c r="AJ19" s="1691"/>
      <c r="AK19" s="1727"/>
      <c r="AL19" s="1691"/>
      <c r="AM19" s="1691"/>
      <c r="AN19" s="1691"/>
      <c r="AO19" s="1691"/>
      <c r="AP19" s="1691"/>
      <c r="AQ19" s="1691"/>
      <c r="AR19" s="1690"/>
      <c r="AS19" s="1691"/>
      <c r="AT19" s="1691"/>
      <c r="AU19" s="1691"/>
      <c r="AV19" s="1691"/>
      <c r="AW19" s="1691"/>
      <c r="AX19" s="1727"/>
      <c r="AY19" s="1691"/>
      <c r="AZ19" s="1691"/>
      <c r="BA19" s="1691"/>
      <c r="BB19" s="1691"/>
      <c r="BC19" s="1691"/>
      <c r="BD19" s="1691"/>
      <c r="BE19" s="1691"/>
      <c r="BF19" s="1692"/>
      <c r="BH19" s="79">
        <f t="shared" si="0"/>
        <v>0</v>
      </c>
      <c r="BJ19" s="96"/>
    </row>
    <row r="20" spans="2:61" s="96" customFormat="1" ht="15.75" thickBot="1" thickTop="1">
      <c r="B20" s="1664" t="str">
        <f>Sprachen!L84</f>
        <v>Bestätigung Organisation</v>
      </c>
      <c r="C20" s="1665"/>
      <c r="D20" s="1665"/>
      <c r="E20" s="1665"/>
      <c r="F20" s="1665"/>
      <c r="G20" s="1665"/>
      <c r="H20" s="1665"/>
      <c r="I20" s="1665"/>
      <c r="J20" s="1665"/>
      <c r="K20" s="1665"/>
      <c r="L20" s="1665"/>
      <c r="M20" s="1665"/>
      <c r="N20" s="1665"/>
      <c r="O20" s="1665"/>
      <c r="P20" s="1665"/>
      <c r="Q20" s="1665"/>
      <c r="R20" s="1665"/>
      <c r="S20" s="1665"/>
      <c r="T20" s="1665"/>
      <c r="U20" s="1665"/>
      <c r="V20" s="1665"/>
      <c r="W20" s="1665"/>
      <c r="X20" s="1665"/>
      <c r="Y20" s="1665"/>
      <c r="Z20" s="1665"/>
      <c r="AA20" s="1665"/>
      <c r="AB20" s="1665"/>
      <c r="AC20" s="1665"/>
      <c r="AD20" s="1665"/>
      <c r="AE20" s="1665"/>
      <c r="AF20" s="1665"/>
      <c r="AG20" s="1665"/>
      <c r="AH20" s="1665"/>
      <c r="AI20" s="1665"/>
      <c r="AJ20" s="1665"/>
      <c r="AK20" s="1665"/>
      <c r="AL20" s="1665"/>
      <c r="AM20" s="1665"/>
      <c r="AN20" s="1665"/>
      <c r="AO20" s="1665"/>
      <c r="AP20" s="1665"/>
      <c r="AQ20" s="1665"/>
      <c r="AR20" s="1665"/>
      <c r="AS20" s="1665"/>
      <c r="AT20" s="1665"/>
      <c r="AU20" s="1665"/>
      <c r="AV20" s="1665"/>
      <c r="AW20" s="1665"/>
      <c r="AX20" s="1665"/>
      <c r="AY20" s="1665"/>
      <c r="AZ20" s="1665"/>
      <c r="BA20" s="1665"/>
      <c r="BB20" s="1665"/>
      <c r="BC20" s="1665"/>
      <c r="BD20" s="1665"/>
      <c r="BE20" s="1665"/>
      <c r="BF20" s="1666"/>
      <c r="BG20" s="79"/>
      <c r="BH20" s="79"/>
      <c r="BI20" s="79"/>
    </row>
    <row r="21" spans="2:61" s="96" customFormat="1" ht="14.25">
      <c r="B21" s="1667" t="str">
        <f>Sprachen!L234</f>
        <v>Name</v>
      </c>
      <c r="C21" s="1668"/>
      <c r="D21" s="1669"/>
      <c r="E21" s="1669"/>
      <c r="F21" s="1669"/>
      <c r="G21" s="1669"/>
      <c r="H21" s="1669"/>
      <c r="I21" s="1670"/>
      <c r="J21" s="1671" t="str">
        <f>IF(Deckblatt!I29&lt;&gt;"",Deckblatt!I29,"")</f>
        <v/>
      </c>
      <c r="K21" s="1672"/>
      <c r="L21" s="1672"/>
      <c r="M21" s="1672"/>
      <c r="N21" s="1672"/>
      <c r="O21" s="1672"/>
      <c r="P21" s="1672"/>
      <c r="Q21" s="1672"/>
      <c r="R21" s="1672"/>
      <c r="S21" s="1672"/>
      <c r="T21" s="1672"/>
      <c r="U21" s="1672"/>
      <c r="V21" s="1672"/>
      <c r="W21" s="1672"/>
      <c r="X21" s="1672"/>
      <c r="Y21" s="1672"/>
      <c r="Z21" s="1672"/>
      <c r="AA21" s="1672"/>
      <c r="AB21" s="1672"/>
      <c r="AC21" s="1672"/>
      <c r="AD21" s="1672"/>
      <c r="AE21" s="1672"/>
      <c r="AF21" s="1672"/>
      <c r="AG21" s="1672"/>
      <c r="AH21" s="1672"/>
      <c r="AI21" s="1672"/>
      <c r="AJ21" s="1672"/>
      <c r="AK21" s="1672"/>
      <c r="AL21" s="1672"/>
      <c r="AM21" s="1673"/>
      <c r="AN21" s="1674" t="str">
        <f>Sprachen!L61</f>
        <v>Bemerkung</v>
      </c>
      <c r="AO21" s="1675"/>
      <c r="AP21" s="1675"/>
      <c r="AQ21" s="1675"/>
      <c r="AR21" s="1676"/>
      <c r="AS21" s="1680"/>
      <c r="AT21" s="1680"/>
      <c r="AU21" s="1680"/>
      <c r="AV21" s="1680"/>
      <c r="AW21" s="1680"/>
      <c r="AX21" s="1680"/>
      <c r="AY21" s="1680"/>
      <c r="AZ21" s="1680"/>
      <c r="BA21" s="1680"/>
      <c r="BB21" s="1680"/>
      <c r="BC21" s="1680"/>
      <c r="BD21" s="1680"/>
      <c r="BE21" s="1680"/>
      <c r="BF21" s="1681"/>
      <c r="BG21" s="79"/>
      <c r="BH21" s="79"/>
      <c r="BI21" s="79"/>
    </row>
    <row r="22" spans="2:61" s="96" customFormat="1" ht="14.25">
      <c r="B22" s="1686" t="str">
        <f>Sprachen!L20</f>
        <v>Abteilung</v>
      </c>
      <c r="C22" s="1687"/>
      <c r="D22" s="1688"/>
      <c r="E22" s="1688"/>
      <c r="F22" s="1688"/>
      <c r="G22" s="1688"/>
      <c r="H22" s="1688"/>
      <c r="I22" s="1689"/>
      <c r="J22" s="1649" t="str">
        <f>IF(Deckblatt!I30&lt;&gt;"",Deckblatt!I30,"")</f>
        <v/>
      </c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0"/>
      <c r="AI22" s="1650"/>
      <c r="AJ22" s="1650"/>
      <c r="AK22" s="1650"/>
      <c r="AL22" s="1650"/>
      <c r="AM22" s="1651"/>
      <c r="AN22" s="1677"/>
      <c r="AO22" s="1678"/>
      <c r="AP22" s="1678"/>
      <c r="AQ22" s="1678"/>
      <c r="AR22" s="1679"/>
      <c r="AS22" s="1682"/>
      <c r="AT22" s="1682"/>
      <c r="AU22" s="1682"/>
      <c r="AV22" s="1682"/>
      <c r="AW22" s="1682"/>
      <c r="AX22" s="1682"/>
      <c r="AY22" s="1682"/>
      <c r="AZ22" s="1682"/>
      <c r="BA22" s="1682"/>
      <c r="BB22" s="1682"/>
      <c r="BC22" s="1682"/>
      <c r="BD22" s="1682"/>
      <c r="BE22" s="1682"/>
      <c r="BF22" s="1683"/>
      <c r="BG22" s="79"/>
      <c r="BH22" s="79"/>
      <c r="BI22" s="79"/>
    </row>
    <row r="23" spans="2:61" s="96" customFormat="1" ht="14.25">
      <c r="B23" s="1686" t="str">
        <f>Sprachen!L343</f>
        <v>Telefon</v>
      </c>
      <c r="C23" s="1687"/>
      <c r="D23" s="1688"/>
      <c r="E23" s="1688"/>
      <c r="F23" s="1688"/>
      <c r="G23" s="1688"/>
      <c r="H23" s="1688"/>
      <c r="I23" s="1689"/>
      <c r="J23" s="1649" t="str">
        <f>IF(Deckblatt!I31&lt;&gt;"",Deckblatt!I31,"")</f>
        <v/>
      </c>
      <c r="K23" s="1650"/>
      <c r="L23" s="1650"/>
      <c r="M23" s="1650"/>
      <c r="N23" s="1650"/>
      <c r="O23" s="1650"/>
      <c r="P23" s="1650"/>
      <c r="Q23" s="1650"/>
      <c r="R23" s="1650"/>
      <c r="S23" s="1650"/>
      <c r="T23" s="1650"/>
      <c r="U23" s="1650"/>
      <c r="V23" s="1650"/>
      <c r="W23" s="1650"/>
      <c r="X23" s="1650"/>
      <c r="Y23" s="1650"/>
      <c r="Z23" s="1650"/>
      <c r="AA23" s="1650"/>
      <c r="AB23" s="1650"/>
      <c r="AC23" s="1650"/>
      <c r="AD23" s="1650"/>
      <c r="AE23" s="1650"/>
      <c r="AF23" s="1650"/>
      <c r="AG23" s="1650"/>
      <c r="AH23" s="1650"/>
      <c r="AI23" s="1650"/>
      <c r="AJ23" s="1650"/>
      <c r="AK23" s="1650"/>
      <c r="AL23" s="1650"/>
      <c r="AM23" s="1651"/>
      <c r="AN23" s="1677"/>
      <c r="AO23" s="1678"/>
      <c r="AP23" s="1678"/>
      <c r="AQ23" s="1678"/>
      <c r="AR23" s="1679"/>
      <c r="AS23" s="1682"/>
      <c r="AT23" s="1682"/>
      <c r="AU23" s="1682"/>
      <c r="AV23" s="1682"/>
      <c r="AW23" s="1682"/>
      <c r="AX23" s="1682"/>
      <c r="AY23" s="1682"/>
      <c r="AZ23" s="1682"/>
      <c r="BA23" s="1682"/>
      <c r="BB23" s="1682"/>
      <c r="BC23" s="1682"/>
      <c r="BD23" s="1682"/>
      <c r="BE23" s="1682"/>
      <c r="BF23" s="1683"/>
      <c r="BG23" s="79"/>
      <c r="BH23" s="79"/>
      <c r="BI23" s="79"/>
    </row>
    <row r="24" spans="2:61" s="96" customFormat="1" ht="14.25">
      <c r="B24" s="1686" t="str">
        <f>Sprachen!L119</f>
        <v>E-Mail/Fax-Nr.</v>
      </c>
      <c r="C24" s="1687"/>
      <c r="D24" s="1688"/>
      <c r="E24" s="1688"/>
      <c r="F24" s="1688"/>
      <c r="G24" s="1688"/>
      <c r="H24" s="1688"/>
      <c r="I24" s="1689"/>
      <c r="J24" s="1649" t="str">
        <f>IF(Deckblatt!I32&lt;&gt;"",Deckblatt!I32,"")</f>
        <v/>
      </c>
      <c r="K24" s="1650"/>
      <c r="L24" s="1650"/>
      <c r="M24" s="1650"/>
      <c r="N24" s="1650"/>
      <c r="O24" s="1650"/>
      <c r="P24" s="1650"/>
      <c r="Q24" s="1650"/>
      <c r="R24" s="1650"/>
      <c r="S24" s="1650"/>
      <c r="T24" s="1650"/>
      <c r="U24" s="1650"/>
      <c r="V24" s="1650"/>
      <c r="W24" s="1650"/>
      <c r="X24" s="1650"/>
      <c r="Y24" s="1650"/>
      <c r="Z24" s="1650"/>
      <c r="AA24" s="1650"/>
      <c r="AB24" s="1650"/>
      <c r="AC24" s="1650"/>
      <c r="AD24" s="1650"/>
      <c r="AE24" s="1650"/>
      <c r="AF24" s="1650"/>
      <c r="AG24" s="1650"/>
      <c r="AH24" s="1650"/>
      <c r="AI24" s="1650"/>
      <c r="AJ24" s="1650"/>
      <c r="AK24" s="1650"/>
      <c r="AL24" s="1650"/>
      <c r="AM24" s="1651"/>
      <c r="AN24" s="1677"/>
      <c r="AO24" s="1678"/>
      <c r="AP24" s="1678"/>
      <c r="AQ24" s="1678"/>
      <c r="AR24" s="1679"/>
      <c r="AS24" s="1684"/>
      <c r="AT24" s="1684"/>
      <c r="AU24" s="1684"/>
      <c r="AV24" s="1684"/>
      <c r="AW24" s="1684"/>
      <c r="AX24" s="1684"/>
      <c r="AY24" s="1684"/>
      <c r="AZ24" s="1684"/>
      <c r="BA24" s="1684"/>
      <c r="BB24" s="1684"/>
      <c r="BC24" s="1684"/>
      <c r="BD24" s="1684"/>
      <c r="BE24" s="1684"/>
      <c r="BF24" s="1685"/>
      <c r="BG24" s="79"/>
      <c r="BH24" s="79"/>
      <c r="BI24" s="79"/>
    </row>
    <row r="25" spans="2:61" s="96" customFormat="1" ht="30" customHeight="1" thickBot="1">
      <c r="B25" s="1652" t="str">
        <f>Sprachen!L91</f>
        <v>Datum</v>
      </c>
      <c r="C25" s="1653"/>
      <c r="D25" s="1654"/>
      <c r="E25" s="1654"/>
      <c r="F25" s="1654"/>
      <c r="G25" s="1654"/>
      <c r="H25" s="1654"/>
      <c r="I25" s="1655"/>
      <c r="J25" s="1656" t="str">
        <f>IF(Deckblatt!I33&lt;&gt;"",Deckblatt!I33,"")</f>
        <v/>
      </c>
      <c r="K25" s="1657"/>
      <c r="L25" s="1657"/>
      <c r="M25" s="1657"/>
      <c r="N25" s="1657"/>
      <c r="O25" s="1657"/>
      <c r="P25" s="1657"/>
      <c r="Q25" s="1657"/>
      <c r="R25" s="1657"/>
      <c r="S25" s="1657"/>
      <c r="T25" s="1657"/>
      <c r="U25" s="1657"/>
      <c r="V25" s="1657"/>
      <c r="W25" s="1657"/>
      <c r="X25" s="1657"/>
      <c r="Y25" s="1657"/>
      <c r="Z25" s="1657"/>
      <c r="AA25" s="1657"/>
      <c r="AB25" s="1657"/>
      <c r="AC25" s="1657"/>
      <c r="AD25" s="1657"/>
      <c r="AE25" s="1657"/>
      <c r="AF25" s="1657"/>
      <c r="AG25" s="1657"/>
      <c r="AH25" s="1657"/>
      <c r="AI25" s="1657"/>
      <c r="AJ25" s="1657"/>
      <c r="AK25" s="1657"/>
      <c r="AL25" s="1657"/>
      <c r="AM25" s="1658"/>
      <c r="AN25" s="1659" t="str">
        <f>Sprachen!L348</f>
        <v>Unterschrift</v>
      </c>
      <c r="AO25" s="1660"/>
      <c r="AP25" s="1660"/>
      <c r="AQ25" s="1660"/>
      <c r="AR25" s="1661"/>
      <c r="AS25" s="1662"/>
      <c r="AT25" s="1662"/>
      <c r="AU25" s="1662"/>
      <c r="AV25" s="1662"/>
      <c r="AW25" s="1662"/>
      <c r="AX25" s="1662"/>
      <c r="AY25" s="1662"/>
      <c r="AZ25" s="1662"/>
      <c r="BA25" s="1662"/>
      <c r="BB25" s="1662"/>
      <c r="BC25" s="1662"/>
      <c r="BD25" s="1662"/>
      <c r="BE25" s="1662"/>
      <c r="BF25" s="1663"/>
      <c r="BG25" s="79"/>
      <c r="BH25" s="79"/>
      <c r="BI25" s="79"/>
    </row>
    <row r="26" s="96" customFormat="1" ht="15" thickTop="1"/>
    <row r="27" s="96" customFormat="1" ht="14.25"/>
    <row r="28" s="96" customFormat="1" ht="14.25"/>
    <row r="29" s="96" customFormat="1" ht="14.25"/>
    <row r="30" s="96" customFormat="1" ht="14.25"/>
    <row r="31" s="96" customFormat="1" ht="14.25"/>
    <row r="32" s="96" customFormat="1" ht="14.25"/>
    <row r="33" s="96" customFormat="1" ht="14.25"/>
    <row r="34" s="96" customFormat="1" ht="14.25"/>
    <row r="35" s="96" customFormat="1" ht="14.25"/>
    <row r="36" s="96" customFormat="1" ht="14.25"/>
    <row r="37" s="96" customFormat="1" ht="14.25"/>
    <row r="38" s="96" customFormat="1" ht="14.25"/>
    <row r="39" s="96" customFormat="1" ht="14.25"/>
    <row r="40" s="96" customFormat="1" ht="14.25"/>
    <row r="41" s="96" customFormat="1" ht="14.25"/>
    <row r="42" s="96" customFormat="1" ht="14.25"/>
    <row r="43" s="96" customFormat="1" ht="14.25"/>
    <row r="44" s="96" customFormat="1" ht="14.25"/>
    <row r="45" s="96" customFormat="1" ht="14.25"/>
    <row r="46" s="96" customFormat="1" ht="14.25"/>
    <row r="47" s="96" customFormat="1" ht="14.25"/>
    <row r="48" s="96" customFormat="1" ht="14.25"/>
    <row r="49" s="96" customFormat="1" ht="14.25"/>
    <row r="50" s="96" customFormat="1" ht="14.25"/>
    <row r="51" s="96" customFormat="1" ht="14.25"/>
    <row r="52" s="96" customFormat="1" ht="14.25"/>
    <row r="53" s="96" customFormat="1" ht="14.25"/>
    <row r="54" s="96" customFormat="1" ht="14.25"/>
    <row r="55" s="96" customFormat="1" ht="14.25"/>
    <row r="56" s="96" customFormat="1" ht="14.25"/>
    <row r="57" s="96" customFormat="1" ht="14.25"/>
    <row r="58" s="96" customFormat="1" ht="14.25"/>
    <row r="59" s="96" customFormat="1" ht="14.25"/>
    <row r="60" s="96" customFormat="1" ht="14.25"/>
    <row r="61" s="96" customFormat="1" ht="14.25"/>
    <row r="62" s="96" customFormat="1" ht="14.25"/>
    <row r="63" s="96" customFormat="1" ht="14.25"/>
    <row r="64" s="96" customFormat="1" ht="14.25"/>
    <row r="65" s="96" customFormat="1" ht="14.25"/>
    <row r="66" s="96" customFormat="1" ht="14.25"/>
    <row r="67" s="96" customFormat="1" ht="14.25"/>
    <row r="68" s="96" customFormat="1" ht="14.25"/>
    <row r="69" s="96" customFormat="1" ht="14.25"/>
    <row r="70" s="96" customFormat="1" ht="14.25"/>
    <row r="71" s="96" customFormat="1" ht="14.25"/>
    <row r="72" s="96" customFormat="1" ht="14.25"/>
    <row r="73" s="96" customFormat="1" ht="14.25"/>
    <row r="74" s="96" customFormat="1" ht="14.25"/>
    <row r="75" s="96" customFormat="1" ht="14.25"/>
    <row r="76" s="96" customFormat="1" ht="14.25"/>
    <row r="77" s="96" customFormat="1" ht="14.25"/>
    <row r="78" s="96" customFormat="1" ht="14.25"/>
    <row r="79" s="96" customFormat="1" ht="14.25"/>
    <row r="80" s="96" customFormat="1" ht="14.25"/>
    <row r="81" s="96" customFormat="1" ht="14.25"/>
    <row r="82" s="96" customFormat="1" ht="14.25"/>
    <row r="83" s="96" customFormat="1" ht="14.25"/>
    <row r="84" s="96" customFormat="1" ht="14.25"/>
    <row r="85" s="96" customFormat="1" ht="14.25"/>
    <row r="86" s="96" customFormat="1" ht="14.25"/>
    <row r="87" s="96" customFormat="1" ht="14.25"/>
    <row r="88" s="96" customFormat="1" ht="14.25"/>
    <row r="89" s="96" customFormat="1" ht="14.25"/>
    <row r="90" s="96" customFormat="1" ht="14.25"/>
    <row r="91" s="96" customFormat="1" ht="14.25"/>
    <row r="92" s="96" customFormat="1" ht="14.25"/>
    <row r="93" s="96" customFormat="1" ht="14.25"/>
    <row r="94" s="96" customFormat="1" ht="14.25"/>
    <row r="95" s="96" customFormat="1" ht="14.25"/>
    <row r="96" s="96" customFormat="1" ht="14.25"/>
    <row r="97" s="96" customFormat="1" ht="14.25"/>
    <row r="98" s="96" customFormat="1" ht="14.25"/>
    <row r="99" s="96" customFormat="1" ht="14.25"/>
    <row r="100" s="96" customFormat="1" ht="14.25"/>
    <row r="101" s="96" customFormat="1" ht="14.25"/>
    <row r="102" s="96" customFormat="1" ht="14.25"/>
    <row r="103" s="96" customFormat="1" ht="14.25"/>
    <row r="104" s="96" customFormat="1" ht="14.25"/>
    <row r="105" s="96" customFormat="1" ht="14.25"/>
    <row r="106" s="96" customFormat="1" ht="14.25"/>
    <row r="107" s="96" customFormat="1" ht="14.25"/>
    <row r="108" s="96" customFormat="1" ht="14.25"/>
    <row r="109" s="96" customFormat="1" ht="14.25"/>
    <row r="110" s="96" customFormat="1" ht="14.25"/>
    <row r="111" s="96" customFormat="1" ht="14.25"/>
    <row r="112" s="96" customFormat="1" ht="14.25"/>
    <row r="113" s="96" customFormat="1" ht="14.25"/>
    <row r="114" s="96" customFormat="1" ht="14.25"/>
    <row r="115" s="96" customFormat="1" ht="14.25"/>
    <row r="116" s="96" customFormat="1" ht="14.25"/>
    <row r="117" s="96" customFormat="1" ht="14.25"/>
    <row r="118" s="96" customFormat="1" ht="14.25"/>
    <row r="119" s="96" customFormat="1" ht="14.25"/>
    <row r="120" s="96" customFormat="1" ht="14.25"/>
    <row r="121" s="96" customFormat="1" ht="14.25"/>
    <row r="122" s="96" customFormat="1" ht="14.25"/>
    <row r="123" s="96" customFormat="1" ht="14.25"/>
    <row r="124" s="96" customFormat="1" ht="14.25"/>
    <row r="125" s="96" customFormat="1" ht="14.25"/>
    <row r="126" s="96" customFormat="1" ht="14.25"/>
    <row r="127" s="96" customFormat="1" ht="14.25"/>
    <row r="128" s="96" customFormat="1" ht="14.25"/>
    <row r="129" s="96" customFormat="1" ht="14.25"/>
    <row r="130" s="96" customFormat="1" ht="14.25"/>
    <row r="131" s="96" customFormat="1" ht="14.25"/>
    <row r="132" s="96" customFormat="1" ht="14.25"/>
    <row r="133" s="96" customFormat="1" ht="14.25"/>
    <row r="134" s="96" customFormat="1" ht="14.25"/>
    <row r="135" s="96" customFormat="1" ht="14.25"/>
    <row r="136" s="96" customFormat="1" ht="14.25"/>
    <row r="137" s="96" customFormat="1" ht="14.25"/>
    <row r="138" s="96" customFormat="1" ht="14.25"/>
    <row r="139" s="96" customFormat="1" ht="14.25"/>
    <row r="140" s="96" customFormat="1" ht="14.25"/>
    <row r="141" s="96" customFormat="1" ht="14.25"/>
    <row r="142" s="96" customFormat="1" ht="14.25"/>
    <row r="143" s="96" customFormat="1" ht="14.25"/>
    <row r="144" s="96" customFormat="1" ht="14.25"/>
    <row r="145" s="96" customFormat="1" ht="14.25"/>
    <row r="146" s="96" customFormat="1" ht="14.25"/>
    <row r="147" s="96" customFormat="1" ht="14.25"/>
    <row r="148" s="96" customFormat="1" ht="14.25"/>
    <row r="149" s="96" customFormat="1" ht="14.25"/>
    <row r="150" s="96" customFormat="1" ht="14.25"/>
    <row r="151" s="96" customFormat="1" ht="14.25"/>
    <row r="152" s="96" customFormat="1" ht="14.25"/>
    <row r="153" s="96" customFormat="1" ht="14.25"/>
  </sheetData>
  <mergeCells count="137">
    <mergeCell ref="AY18:BF18"/>
    <mergeCell ref="D19:L19"/>
    <mergeCell ref="M19:V19"/>
    <mergeCell ref="W19:AC19"/>
    <mergeCell ref="AD19:AK19"/>
    <mergeCell ref="AL19:AQ19"/>
    <mergeCell ref="AR19:AX19"/>
    <mergeCell ref="AY19:BF19"/>
    <mergeCell ref="D18:L18"/>
    <mergeCell ref="M18:V18"/>
    <mergeCell ref="W18:AC18"/>
    <mergeCell ref="AD18:AK18"/>
    <mergeCell ref="AL18:AQ18"/>
    <mergeCell ref="AR18:AX18"/>
    <mergeCell ref="AY16:BF16"/>
    <mergeCell ref="D17:L17"/>
    <mergeCell ref="M17:V17"/>
    <mergeCell ref="W17:AC17"/>
    <mergeCell ref="AD17:AK17"/>
    <mergeCell ref="AL17:AQ17"/>
    <mergeCell ref="AR17:AX17"/>
    <mergeCell ref="AY17:BF17"/>
    <mergeCell ref="D16:L16"/>
    <mergeCell ref="M16:V16"/>
    <mergeCell ref="W16:AC16"/>
    <mergeCell ref="AD16:AK16"/>
    <mergeCell ref="AL16:AQ16"/>
    <mergeCell ref="AR16:AX16"/>
    <mergeCell ref="AY14:BF14"/>
    <mergeCell ref="D15:L15"/>
    <mergeCell ref="M15:V15"/>
    <mergeCell ref="W15:AC15"/>
    <mergeCell ref="AD15:AK15"/>
    <mergeCell ref="AL15:AQ15"/>
    <mergeCell ref="AR15:AX15"/>
    <mergeCell ref="AY15:BF15"/>
    <mergeCell ref="D14:L14"/>
    <mergeCell ref="M14:V14"/>
    <mergeCell ref="W14:AC14"/>
    <mergeCell ref="AD14:AK14"/>
    <mergeCell ref="AL14:AQ14"/>
    <mergeCell ref="AR14:AX14"/>
    <mergeCell ref="AY12:BF12"/>
    <mergeCell ref="D13:L13"/>
    <mergeCell ref="M13:V13"/>
    <mergeCell ref="W13:AC13"/>
    <mergeCell ref="AD13:AK13"/>
    <mergeCell ref="AL13:AQ13"/>
    <mergeCell ref="AR13:AX13"/>
    <mergeCell ref="AY13:BF13"/>
    <mergeCell ref="D12:L12"/>
    <mergeCell ref="M12:V12"/>
    <mergeCell ref="W12:AC12"/>
    <mergeCell ref="AD12:AK12"/>
    <mergeCell ref="AL12:AQ12"/>
    <mergeCell ref="AR12:AX12"/>
    <mergeCell ref="AL11:AQ11"/>
    <mergeCell ref="AR11:AX11"/>
    <mergeCell ref="AY11:BF11"/>
    <mergeCell ref="D10:L10"/>
    <mergeCell ref="M10:V10"/>
    <mergeCell ref="W10:AC10"/>
    <mergeCell ref="AD10:AK10"/>
    <mergeCell ref="AL10:AQ10"/>
    <mergeCell ref="AR10:AX10"/>
    <mergeCell ref="AN25:AR25"/>
    <mergeCell ref="AS25:BF25"/>
    <mergeCell ref="AY9:BF9"/>
    <mergeCell ref="AR9:AX9"/>
    <mergeCell ref="J22:AM22"/>
    <mergeCell ref="B23:I23"/>
    <mergeCell ref="J23:AM23"/>
    <mergeCell ref="B24:I24"/>
    <mergeCell ref="J24:AM24"/>
    <mergeCell ref="B25:I25"/>
    <mergeCell ref="J25:AM25"/>
    <mergeCell ref="B20:BF20"/>
    <mergeCell ref="B21:I21"/>
    <mergeCell ref="J21:AM21"/>
    <mergeCell ref="AN21:AR24"/>
    <mergeCell ref="AS21:BF24"/>
    <mergeCell ref="B22:I22"/>
    <mergeCell ref="B19:C19"/>
    <mergeCell ref="B18:C18"/>
    <mergeCell ref="AY10:BF10"/>
    <mergeCell ref="D11:L11"/>
    <mergeCell ref="M11:V11"/>
    <mergeCell ref="W11:AC11"/>
    <mergeCell ref="AD11:AK11"/>
    <mergeCell ref="B17:C17"/>
    <mergeCell ref="B16:C16"/>
    <mergeCell ref="B15:C15"/>
    <mergeCell ref="B14:C14"/>
    <mergeCell ref="B13:C13"/>
    <mergeCell ref="B12:C12"/>
    <mergeCell ref="B11:C11"/>
    <mergeCell ref="B10:C10"/>
    <mergeCell ref="P7:V7"/>
    <mergeCell ref="M9:V9"/>
    <mergeCell ref="D9:L9"/>
    <mergeCell ref="W7:AC7"/>
    <mergeCell ref="AT7:AZ7"/>
    <mergeCell ref="BA7:BF7"/>
    <mergeCell ref="B9:C9"/>
    <mergeCell ref="B6:H6"/>
    <mergeCell ref="I6:O6"/>
    <mergeCell ref="P6:V6"/>
    <mergeCell ref="W6:AC6"/>
    <mergeCell ref="AT6:AZ6"/>
    <mergeCell ref="BA6:BF6"/>
    <mergeCell ref="AL9:AQ9"/>
    <mergeCell ref="AD9:AK9"/>
    <mergeCell ref="W9:AC9"/>
    <mergeCell ref="B1:N2"/>
    <mergeCell ref="O1:AT1"/>
    <mergeCell ref="AU1:AV1"/>
    <mergeCell ref="AW1:AX1"/>
    <mergeCell ref="AY1:BA1"/>
    <mergeCell ref="BB1:BF1"/>
    <mergeCell ref="O2:AL2"/>
    <mergeCell ref="AM2:BF2"/>
    <mergeCell ref="B5:H5"/>
    <mergeCell ref="I5:O5"/>
    <mergeCell ref="P5:V5"/>
    <mergeCell ref="W5:AC5"/>
    <mergeCell ref="AT5:AZ5"/>
    <mergeCell ref="BA5:BF5"/>
    <mergeCell ref="B3:AC3"/>
    <mergeCell ref="AD3:BF3"/>
    <mergeCell ref="B4:H4"/>
    <mergeCell ref="I4:O4"/>
    <mergeCell ref="P4:V4"/>
    <mergeCell ref="W4:AC4"/>
    <mergeCell ref="AD4:AJ6"/>
    <mergeCell ref="AK4:AS6"/>
    <mergeCell ref="AT4:AZ4"/>
    <mergeCell ref="BA4:BF4"/>
  </mergeCells>
  <conditionalFormatting sqref="J21:J25">
    <cfRule type="expression" priority="121" dxfId="13">
      <formula>$J21&lt;&gt;""</formula>
    </cfRule>
    <cfRule type="expression" priority="122" dxfId="1">
      <formula>$J21=""</formula>
    </cfRule>
  </conditionalFormatting>
  <conditionalFormatting sqref="AS21:AS25">
    <cfRule type="expression" priority="123" dxfId="13">
      <formula>$AS21&lt;&gt;""</formula>
    </cfRule>
    <cfRule type="expression" priority="124" dxfId="1">
      <formula>$AS21=""</formula>
    </cfRule>
  </conditionalFormatting>
  <conditionalFormatting sqref="AM2:BF2">
    <cfRule type="expression" priority="119" dxfId="13">
      <formula>$AM$2&lt;&gt;""</formula>
    </cfRule>
    <cfRule type="expression" priority="120" dxfId="1">
      <formula>$AM$2=""</formula>
    </cfRule>
  </conditionalFormatting>
  <conditionalFormatting sqref="I4:O6">
    <cfRule type="expression" priority="117" dxfId="13">
      <formula>$I4&lt;&gt;""</formula>
    </cfRule>
    <cfRule type="expression" priority="118" dxfId="1">
      <formula>$I4=""</formula>
    </cfRule>
  </conditionalFormatting>
  <conditionalFormatting sqref="W4:AC7">
    <cfRule type="expression" priority="115" dxfId="13">
      <formula>$W4&lt;&gt;""</formula>
    </cfRule>
    <cfRule type="expression" priority="116" dxfId="1">
      <formula>$W4=""</formula>
    </cfRule>
  </conditionalFormatting>
  <conditionalFormatting sqref="BA4:BF7">
    <cfRule type="expression" priority="113" dxfId="13">
      <formula>$BA4&lt;&gt;""</formula>
    </cfRule>
    <cfRule type="expression" priority="114" dxfId="1">
      <formula>$BA4=""</formula>
    </cfRule>
  </conditionalFormatting>
  <conditionalFormatting sqref="AK4">
    <cfRule type="expression" priority="111" dxfId="13">
      <formula>$AM$2&lt;&gt;""</formula>
    </cfRule>
    <cfRule type="expression" priority="112" dxfId="1">
      <formula>$AM$2=""</formula>
    </cfRule>
  </conditionalFormatting>
  <conditionalFormatting sqref="D10">
    <cfRule type="expression" priority="109" dxfId="13">
      <formula>D10&lt;&gt;""</formula>
    </cfRule>
    <cfRule type="expression" priority="110" dxfId="1">
      <formula>D10=""</formula>
    </cfRule>
  </conditionalFormatting>
  <conditionalFormatting sqref="BB1">
    <cfRule type="expression" priority="125" dxfId="13">
      <formula>$BB1&lt;&gt;""</formula>
    </cfRule>
    <cfRule type="expression" priority="126" dxfId="1">
      <formula>$BB1=""</formula>
    </cfRule>
  </conditionalFormatting>
  <conditionalFormatting sqref="AW1">
    <cfRule type="expression" priority="100" dxfId="13">
      <formula>$BB1&lt;&gt;""</formula>
    </cfRule>
    <cfRule type="expression" priority="101" dxfId="1">
      <formula>$BB1=""</formula>
    </cfRule>
  </conditionalFormatting>
  <conditionalFormatting sqref="D11">
    <cfRule type="expression" priority="17" dxfId="13">
      <formula>D11&lt;&gt;""</formula>
    </cfRule>
    <cfRule type="expression" priority="18" dxfId="1">
      <formula>D11=""</formula>
    </cfRule>
  </conditionalFormatting>
  <conditionalFormatting sqref="D12">
    <cfRule type="expression" priority="15" dxfId="13">
      <formula>D12&lt;&gt;""</formula>
    </cfRule>
    <cfRule type="expression" priority="16" dxfId="1">
      <formula>D12=""</formula>
    </cfRule>
  </conditionalFormatting>
  <conditionalFormatting sqref="D13">
    <cfRule type="expression" priority="13" dxfId="13">
      <formula>D13&lt;&gt;""</formula>
    </cfRule>
    <cfRule type="expression" priority="14" dxfId="1">
      <formula>D13=""</formula>
    </cfRule>
  </conditionalFormatting>
  <conditionalFormatting sqref="D14">
    <cfRule type="expression" priority="11" dxfId="13">
      <formula>D14&lt;&gt;""</formula>
    </cfRule>
    <cfRule type="expression" priority="12" dxfId="1">
      <formula>D14=""</formula>
    </cfRule>
  </conditionalFormatting>
  <conditionalFormatting sqref="D15">
    <cfRule type="expression" priority="9" dxfId="13">
      <formula>D15&lt;&gt;""</formula>
    </cfRule>
    <cfRule type="expression" priority="10" dxfId="1">
      <formula>D15=""</formula>
    </cfRule>
  </conditionalFormatting>
  <conditionalFormatting sqref="D16">
    <cfRule type="expression" priority="7" dxfId="13">
      <formula>D16&lt;&gt;""</formula>
    </cfRule>
    <cfRule type="expression" priority="8" dxfId="1">
      <formula>D16=""</formula>
    </cfRule>
  </conditionalFormatting>
  <conditionalFormatting sqref="D17">
    <cfRule type="expression" priority="5" dxfId="13">
      <formula>D17&lt;&gt;""</formula>
    </cfRule>
    <cfRule type="expression" priority="6" dxfId="1">
      <formula>D17=""</formula>
    </cfRule>
  </conditionalFormatting>
  <conditionalFormatting sqref="D18">
    <cfRule type="expression" priority="3" dxfId="13">
      <formula>D18&lt;&gt;""</formula>
    </cfRule>
    <cfRule type="expression" priority="4" dxfId="1">
      <formula>D18=""</formula>
    </cfRule>
  </conditionalFormatting>
  <conditionalFormatting sqref="D19">
    <cfRule type="expression" priority="1" dxfId="13">
      <formula>D19&lt;&gt;""</formula>
    </cfRule>
    <cfRule type="expression" priority="2" dxfId="1">
      <formula>D19=""</formula>
    </cfRule>
  </conditionalFormatting>
  <printOptions horizontalCentered="1"/>
  <pageMargins left="0.2362204724409449" right="0.2362204724409449" top="0.7874015748031497" bottom="0.7874015748031497" header="0.31496062992125984" footer="0.31496062992125984"/>
  <pageSetup horizontalDpi="600" verticalDpi="600" orientation="landscape" paperSize="9" r:id="rId2"/>
  <headerFooter>
    <oddHeader>&amp;L&amp;8
        Version: huber_1.0
        Datum: 11.05.2021&amp;R&amp;G&amp;K00+000aaaa
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1AD2-0CCE-46CB-B7B4-4BE16B9E3719}">
  <sheetPr>
    <tabColor theme="7"/>
  </sheetPr>
  <dimension ref="A1:CF24"/>
  <sheetViews>
    <sheetView workbookViewId="0" topLeftCell="A1">
      <selection activeCell="Q10" sqref="Q10:Y10"/>
    </sheetView>
  </sheetViews>
  <sheetFormatPr defaultColWidth="11.00390625" defaultRowHeight="14.25"/>
  <cols>
    <col min="1" max="1" width="1.75390625" style="96" customWidth="1"/>
    <col min="2" max="58" width="2.25390625" style="79" customWidth="1"/>
    <col min="59" max="61" width="11.00390625" style="79" hidden="1" customWidth="1"/>
    <col min="62" max="62" width="1.75390625" style="79" customWidth="1"/>
    <col min="63" max="84" width="11.00390625" style="96" customWidth="1"/>
    <col min="85" max="16384" width="11.00390625" style="79" customWidth="1"/>
  </cols>
  <sheetData>
    <row r="1" spans="2:62" ht="20.25" customHeight="1" thickTop="1">
      <c r="B1" s="844" t="str">
        <f>Sprachen!L341</f>
        <v>Teilelebenslauf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1610"/>
      <c r="P1" s="1610"/>
      <c r="Q1" s="1610"/>
      <c r="R1" s="1610"/>
      <c r="S1" s="1610"/>
      <c r="T1" s="1610"/>
      <c r="U1" s="1610"/>
      <c r="V1" s="1610"/>
      <c r="W1" s="1610"/>
      <c r="X1" s="1610"/>
      <c r="Y1" s="1610"/>
      <c r="Z1" s="1610"/>
      <c r="AA1" s="1610"/>
      <c r="AB1" s="1610"/>
      <c r="AC1" s="1610"/>
      <c r="AD1" s="1610"/>
      <c r="AE1" s="1610"/>
      <c r="AF1" s="1610"/>
      <c r="AG1" s="1610"/>
      <c r="AH1" s="1610"/>
      <c r="AI1" s="1610"/>
      <c r="AJ1" s="1610"/>
      <c r="AK1" s="1610"/>
      <c r="AL1" s="1610"/>
      <c r="AM1" s="1610"/>
      <c r="AN1" s="1610"/>
      <c r="AO1" s="1610"/>
      <c r="AP1" s="1610"/>
      <c r="AQ1" s="1610"/>
      <c r="AR1" s="1610"/>
      <c r="AS1" s="1610"/>
      <c r="AT1" s="1610"/>
      <c r="AU1" s="1617" t="str">
        <f>Sprachen!L88</f>
        <v>Blatt</v>
      </c>
      <c r="AV1" s="1617"/>
      <c r="AW1" s="1617"/>
      <c r="AX1" s="1745"/>
      <c r="AY1" s="1745"/>
      <c r="AZ1" s="1745"/>
      <c r="BA1" s="1742" t="str">
        <f>Sprachen!L364</f>
        <v>von</v>
      </c>
      <c r="BB1" s="1742"/>
      <c r="BC1" s="1742"/>
      <c r="BD1" s="1745"/>
      <c r="BE1" s="1745"/>
      <c r="BF1" s="1758"/>
      <c r="BH1" s="80" t="s">
        <v>621</v>
      </c>
      <c r="BJ1" s="96"/>
    </row>
    <row r="2" spans="2:62" ht="21" customHeight="1" thickBot="1">
      <c r="B2" s="1608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11" t="str">
        <f>Sprachen!L255</f>
        <v>Organisation</v>
      </c>
      <c r="P2" s="1611"/>
      <c r="Q2" s="1611"/>
      <c r="R2" s="1611"/>
      <c r="S2" s="1611"/>
      <c r="T2" s="1611"/>
      <c r="U2" s="1611"/>
      <c r="V2" s="1611"/>
      <c r="W2" s="1611"/>
      <c r="X2" s="1611"/>
      <c r="Y2" s="1611"/>
      <c r="Z2" s="1611"/>
      <c r="AA2" s="1611"/>
      <c r="AB2" s="1611"/>
      <c r="AC2" s="1611"/>
      <c r="AD2" s="1611"/>
      <c r="AE2" s="1611"/>
      <c r="AF2" s="1611"/>
      <c r="AG2" s="1611"/>
      <c r="AH2" s="1611"/>
      <c r="AI2" s="1611"/>
      <c r="AJ2" s="1611"/>
      <c r="AK2" s="1611"/>
      <c r="AL2" s="1611"/>
      <c r="AM2" s="1612" t="str">
        <f>IF(Deckblatt!U2&lt;&gt;"",Deckblatt!U2,"")</f>
        <v/>
      </c>
      <c r="AN2" s="1612"/>
      <c r="AO2" s="1612"/>
      <c r="AP2" s="1612"/>
      <c r="AQ2" s="1612"/>
      <c r="AR2" s="1612"/>
      <c r="AS2" s="1612"/>
      <c r="AT2" s="1612"/>
      <c r="AU2" s="1612"/>
      <c r="AV2" s="1612"/>
      <c r="AW2" s="1612"/>
      <c r="AX2" s="1612"/>
      <c r="AY2" s="1612"/>
      <c r="AZ2" s="1612"/>
      <c r="BA2" s="1612"/>
      <c r="BB2" s="1612"/>
      <c r="BC2" s="1612"/>
      <c r="BD2" s="1612"/>
      <c r="BE2" s="1612"/>
      <c r="BF2" s="1613"/>
      <c r="BH2" s="79">
        <f>'Anlage 4 PPF-Bewertung'!AP3</f>
        <v>0</v>
      </c>
      <c r="BJ2" s="96"/>
    </row>
    <row r="3" spans="1:84" s="81" customFormat="1" ht="16.5" customHeight="1" thickBot="1" thickTop="1">
      <c r="A3" s="97"/>
      <c r="B3" s="1614" t="str">
        <f>Sprachen!L46</f>
        <v>Angaben zur Organisation</v>
      </c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6"/>
      <c r="AD3" s="1615" t="str">
        <f>Sprachen!L45</f>
        <v>Angaben zum Kunden</v>
      </c>
      <c r="AE3" s="1615"/>
      <c r="AF3" s="1615"/>
      <c r="AG3" s="1615"/>
      <c r="AH3" s="1615"/>
      <c r="AI3" s="1615"/>
      <c r="AJ3" s="1615"/>
      <c r="AK3" s="1615"/>
      <c r="AL3" s="1615"/>
      <c r="AM3" s="1615"/>
      <c r="AN3" s="1615"/>
      <c r="AO3" s="1615"/>
      <c r="AP3" s="1615"/>
      <c r="AQ3" s="1615"/>
      <c r="AR3" s="1615"/>
      <c r="AS3" s="1615"/>
      <c r="AT3" s="1615"/>
      <c r="AU3" s="1615"/>
      <c r="AV3" s="1615"/>
      <c r="AW3" s="1615"/>
      <c r="AX3" s="1615"/>
      <c r="AY3" s="1615"/>
      <c r="AZ3" s="1615"/>
      <c r="BA3" s="1615"/>
      <c r="BB3" s="1615"/>
      <c r="BC3" s="1615"/>
      <c r="BD3" s="1615"/>
      <c r="BE3" s="1615"/>
      <c r="BF3" s="1616"/>
      <c r="BH3" s="79"/>
      <c r="BI3" s="79"/>
      <c r="BJ3" s="96"/>
      <c r="BK3" s="96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2:62" ht="15" thickTop="1">
      <c r="B4" s="1780" t="str">
        <f>Sprachen!L199</f>
        <v>Lieferstandort</v>
      </c>
      <c r="C4" s="1781"/>
      <c r="D4" s="1781"/>
      <c r="E4" s="1781"/>
      <c r="F4" s="1781"/>
      <c r="G4" s="1781"/>
      <c r="H4" s="1781"/>
      <c r="I4" s="1782" t="str">
        <f>IF(Deckblatt!H18&lt;&gt;"",Deckblatt!H18,"")</f>
        <v/>
      </c>
      <c r="J4" s="1782"/>
      <c r="K4" s="1782"/>
      <c r="L4" s="1782"/>
      <c r="M4" s="1782"/>
      <c r="N4" s="1782"/>
      <c r="O4" s="1783"/>
      <c r="P4" s="1780" t="str">
        <f>Sprachen!L304</f>
        <v>Sachnummer</v>
      </c>
      <c r="Q4" s="1781"/>
      <c r="R4" s="1781"/>
      <c r="S4" s="1781"/>
      <c r="T4" s="1781"/>
      <c r="U4" s="1781"/>
      <c r="V4" s="1781"/>
      <c r="W4" s="1782" t="str">
        <f>IF(Deckblatt!H20&lt;&gt;"",Deckblatt!H20,"")</f>
        <v/>
      </c>
      <c r="X4" s="1782"/>
      <c r="Y4" s="1782"/>
      <c r="Z4" s="1782"/>
      <c r="AA4" s="1782"/>
      <c r="AB4" s="1782"/>
      <c r="AC4" s="1783"/>
      <c r="AD4" s="1622" t="str">
        <f>Sprachen!L187</f>
        <v>Kunde</v>
      </c>
      <c r="AE4" s="1623"/>
      <c r="AF4" s="1623"/>
      <c r="AG4" s="1623"/>
      <c r="AH4" s="1623"/>
      <c r="AI4" s="1623"/>
      <c r="AJ4" s="1623"/>
      <c r="AK4" s="1628" t="str">
        <f>IF(Deckblatt!AI16&lt;&gt;"",Deckblatt!AI16,"")</f>
        <v/>
      </c>
      <c r="AL4" s="1629"/>
      <c r="AM4" s="1629"/>
      <c r="AN4" s="1629"/>
      <c r="AO4" s="1629"/>
      <c r="AP4" s="1629"/>
      <c r="AQ4" s="1629"/>
      <c r="AR4" s="1629"/>
      <c r="AS4" s="1630"/>
      <c r="AT4" s="1633" t="str">
        <f>Sprachen!L304</f>
        <v>Sachnummer</v>
      </c>
      <c r="AU4" s="1634"/>
      <c r="AV4" s="1634"/>
      <c r="AW4" s="1634"/>
      <c r="AX4" s="1634"/>
      <c r="AY4" s="1634"/>
      <c r="AZ4" s="1635"/>
      <c r="BA4" s="1636" t="str">
        <f>IF(Deckblatt!AI21&lt;&gt;"",Deckblatt!AI21,"")</f>
        <v/>
      </c>
      <c r="BB4" s="1637"/>
      <c r="BC4" s="1637"/>
      <c r="BD4" s="1637"/>
      <c r="BE4" s="1637"/>
      <c r="BF4" s="1638"/>
      <c r="BJ4" s="96"/>
    </row>
    <row r="5" spans="2:62" ht="14.25">
      <c r="B5" s="1645" t="str">
        <f>Sprachen!L276</f>
        <v>Produktionsstandort</v>
      </c>
      <c r="C5" s="1646"/>
      <c r="D5" s="1646"/>
      <c r="E5" s="1646"/>
      <c r="F5" s="1646"/>
      <c r="G5" s="1646"/>
      <c r="H5" s="1646"/>
      <c r="I5" s="1647" t="str">
        <f>IF(Deckblatt!H19&lt;&gt;"",Deckblatt!H19,"")</f>
        <v/>
      </c>
      <c r="J5" s="1647"/>
      <c r="K5" s="1647"/>
      <c r="L5" s="1647"/>
      <c r="M5" s="1647"/>
      <c r="N5" s="1647"/>
      <c r="O5" s="1648"/>
      <c r="P5" s="1645" t="str">
        <f>Sprachen!L65</f>
        <v>Benennung</v>
      </c>
      <c r="Q5" s="1646"/>
      <c r="R5" s="1646"/>
      <c r="S5" s="1646"/>
      <c r="T5" s="1646"/>
      <c r="U5" s="1646"/>
      <c r="V5" s="1646"/>
      <c r="W5" s="1647" t="str">
        <f>IF(Deckblatt!H21&lt;&gt;"",Deckblatt!H21,"")</f>
        <v/>
      </c>
      <c r="X5" s="1647"/>
      <c r="Y5" s="1647"/>
      <c r="Z5" s="1647"/>
      <c r="AA5" s="1647"/>
      <c r="AB5" s="1647"/>
      <c r="AC5" s="1648"/>
      <c r="AD5" s="1624"/>
      <c r="AE5" s="1625"/>
      <c r="AF5" s="1625"/>
      <c r="AG5" s="1625"/>
      <c r="AH5" s="1625"/>
      <c r="AI5" s="1625"/>
      <c r="AJ5" s="1625"/>
      <c r="AK5" s="831"/>
      <c r="AL5" s="832"/>
      <c r="AM5" s="832"/>
      <c r="AN5" s="832"/>
      <c r="AO5" s="832"/>
      <c r="AP5" s="832"/>
      <c r="AQ5" s="832"/>
      <c r="AR5" s="832"/>
      <c r="AS5" s="1631"/>
      <c r="AT5" s="1645" t="str">
        <f>Sprachen!L65</f>
        <v>Benennung</v>
      </c>
      <c r="AU5" s="1646"/>
      <c r="AV5" s="1646"/>
      <c r="AW5" s="1646"/>
      <c r="AX5" s="1646"/>
      <c r="AY5" s="1646"/>
      <c r="AZ5" s="1646"/>
      <c r="BA5" s="1647" t="str">
        <f>IF(Deckblatt!AI22&lt;&gt;"",Deckblatt!AI22,"")</f>
        <v/>
      </c>
      <c r="BB5" s="1647"/>
      <c r="BC5" s="1647"/>
      <c r="BD5" s="1647"/>
      <c r="BE5" s="1647"/>
      <c r="BF5" s="1648"/>
      <c r="BJ5" s="96"/>
    </row>
    <row r="6" spans="2:62" ht="16.5" customHeight="1" thickBot="1">
      <c r="B6" s="1639" t="str">
        <f>Sprachen!L177</f>
        <v>Kennung/DUNS</v>
      </c>
      <c r="C6" s="1640"/>
      <c r="D6" s="1640"/>
      <c r="E6" s="1640"/>
      <c r="F6" s="1640"/>
      <c r="G6" s="1640"/>
      <c r="H6" s="1640"/>
      <c r="I6" s="1647" t="str">
        <f>IF(Deckblatt!V23&lt;&gt;"",Deckblatt!V23,"")</f>
        <v/>
      </c>
      <c r="J6" s="1647"/>
      <c r="K6" s="1647"/>
      <c r="L6" s="1647"/>
      <c r="M6" s="1647"/>
      <c r="N6" s="1647"/>
      <c r="O6" s="1648"/>
      <c r="P6" s="1639" t="str">
        <f>Sprachen!L374</f>
        <v>Zeichnungsnummer</v>
      </c>
      <c r="Q6" s="1640"/>
      <c r="R6" s="1640"/>
      <c r="S6" s="1640"/>
      <c r="T6" s="1640"/>
      <c r="U6" s="1640"/>
      <c r="V6" s="1640"/>
      <c r="W6" s="1606" t="str">
        <f>IF(Deckblatt!H22&lt;&gt;"",Deckblatt!H22,"")</f>
        <v/>
      </c>
      <c r="X6" s="1606"/>
      <c r="Y6" s="1606"/>
      <c r="Z6" s="1606"/>
      <c r="AA6" s="1606"/>
      <c r="AB6" s="1606"/>
      <c r="AC6" s="1607"/>
      <c r="AD6" s="1626"/>
      <c r="AE6" s="1627"/>
      <c r="AF6" s="1627"/>
      <c r="AG6" s="1627"/>
      <c r="AH6" s="1627"/>
      <c r="AI6" s="1627"/>
      <c r="AJ6" s="1627"/>
      <c r="AK6" s="1632"/>
      <c r="AL6" s="1612"/>
      <c r="AM6" s="1612"/>
      <c r="AN6" s="1612"/>
      <c r="AO6" s="1612"/>
      <c r="AP6" s="1612"/>
      <c r="AQ6" s="1612"/>
      <c r="AR6" s="1612"/>
      <c r="AS6" s="1613"/>
      <c r="AT6" s="1639" t="str">
        <f>Sprachen!L374</f>
        <v>Zeichnungsnummer</v>
      </c>
      <c r="AU6" s="1640"/>
      <c r="AV6" s="1640"/>
      <c r="AW6" s="1640"/>
      <c r="AX6" s="1640"/>
      <c r="AY6" s="1640"/>
      <c r="AZ6" s="1640"/>
      <c r="BA6" s="1647" t="str">
        <f>IF(Deckblatt!AI23&lt;&gt;"",Deckblatt!AI23,"")</f>
        <v/>
      </c>
      <c r="BB6" s="1647"/>
      <c r="BC6" s="1647"/>
      <c r="BD6" s="1647"/>
      <c r="BE6" s="1647"/>
      <c r="BF6" s="1648"/>
      <c r="BJ6" s="96"/>
    </row>
    <row r="7" spans="2:62" ht="21" customHeight="1" thickTop="1">
      <c r="B7" s="1809" t="str">
        <f>Sprachen!L248</f>
        <v>Nr.</v>
      </c>
      <c r="C7" s="1810"/>
      <c r="D7" s="1759" t="str">
        <f>Sprachen!L91</f>
        <v>Datum</v>
      </c>
      <c r="E7" s="1760"/>
      <c r="F7" s="1760"/>
      <c r="G7" s="1761"/>
      <c r="H7" s="1767" t="str">
        <f>Sprachen!L539</f>
        <v>ZN-Stand</v>
      </c>
      <c r="I7" s="1768"/>
      <c r="J7" s="1774" t="str">
        <f>Sprachen!L540</f>
        <v>ZN-Datum</v>
      </c>
      <c r="K7" s="1768"/>
      <c r="L7" s="1768"/>
      <c r="M7" s="1775"/>
      <c r="N7" s="1771" t="str">
        <f>Sprachen!L50</f>
        <v>Anwen-dung</v>
      </c>
      <c r="O7" s="1772"/>
      <c r="P7" s="1773"/>
      <c r="Q7" s="1759" t="str">
        <f>Sprachen!L38</f>
        <v>Änderungsbeschreibung</v>
      </c>
      <c r="R7" s="1760"/>
      <c r="S7" s="1760"/>
      <c r="T7" s="1760"/>
      <c r="U7" s="1760"/>
      <c r="V7" s="1760"/>
      <c r="W7" s="1760"/>
      <c r="X7" s="1760"/>
      <c r="Y7" s="1760"/>
      <c r="Z7" s="1759" t="str">
        <f>Sprachen!L548</f>
        <v>Lieferdatum
Muster
+
LS-Nr.</v>
      </c>
      <c r="AA7" s="1760"/>
      <c r="AB7" s="1760"/>
      <c r="AC7" s="1761"/>
      <c r="AD7" s="1759" t="str">
        <f>Sprachen!L541</f>
        <v>Produktions-
datum</v>
      </c>
      <c r="AE7" s="1760"/>
      <c r="AF7" s="1760"/>
      <c r="AG7" s="1761"/>
      <c r="AH7" s="1759" t="str">
        <f>Sprachen!L542</f>
        <v>Erstliefer-
datum</v>
      </c>
      <c r="AI7" s="1760"/>
      <c r="AJ7" s="1760"/>
      <c r="AK7" s="1761"/>
      <c r="AL7" s="1771" t="str">
        <f>Sprachen!L543</f>
        <v>Bemust. Lief.
1 - sehr gut / 6 - sehr schlecht</v>
      </c>
      <c r="AM7" s="1772"/>
      <c r="AN7" s="1772"/>
      <c r="AO7" s="1772"/>
      <c r="AP7" s="1772"/>
      <c r="AQ7" s="1772"/>
      <c r="AR7" s="1772"/>
      <c r="AS7" s="1772"/>
      <c r="AT7" s="1773"/>
      <c r="AU7" s="1749" t="str">
        <f>Sprachen!L390</f>
        <v>Verantwortliche Person</v>
      </c>
      <c r="AV7" s="1750"/>
      <c r="AW7" s="1750"/>
      <c r="AX7" s="1750"/>
      <c r="AY7" s="1750"/>
      <c r="AZ7" s="1765"/>
      <c r="BA7" s="1749" t="str">
        <f>Sprachen!L61</f>
        <v>Bemerkung</v>
      </c>
      <c r="BB7" s="1750"/>
      <c r="BC7" s="1750"/>
      <c r="BD7" s="1750"/>
      <c r="BE7" s="1750"/>
      <c r="BF7" s="1751"/>
      <c r="BJ7" s="96"/>
    </row>
    <row r="8" spans="2:63" ht="72" customHeight="1" thickBot="1">
      <c r="B8" s="1811"/>
      <c r="C8" s="1812"/>
      <c r="D8" s="1762"/>
      <c r="E8" s="1763"/>
      <c r="F8" s="1763"/>
      <c r="G8" s="1764"/>
      <c r="H8" s="1769"/>
      <c r="I8" s="1770"/>
      <c r="J8" s="1776"/>
      <c r="K8" s="1770"/>
      <c r="L8" s="1770"/>
      <c r="M8" s="1777"/>
      <c r="N8" s="82" t="str">
        <f>Sprachen!L129</f>
        <v>Ersteinsatz</v>
      </c>
      <c r="O8" s="83" t="str">
        <f>Sprachen!L270</f>
        <v>Produktänderung</v>
      </c>
      <c r="P8" s="84" t="str">
        <f>Sprachen!L285</f>
        <v>Prozessänderung</v>
      </c>
      <c r="Q8" s="1762"/>
      <c r="R8" s="1763"/>
      <c r="S8" s="1763"/>
      <c r="T8" s="1763"/>
      <c r="U8" s="1763"/>
      <c r="V8" s="1763"/>
      <c r="W8" s="1763"/>
      <c r="X8" s="1763"/>
      <c r="Y8" s="1763"/>
      <c r="Z8" s="1762"/>
      <c r="AA8" s="1763"/>
      <c r="AB8" s="1763"/>
      <c r="AC8" s="1764"/>
      <c r="AD8" s="1762"/>
      <c r="AE8" s="1763"/>
      <c r="AF8" s="1763"/>
      <c r="AG8" s="1764"/>
      <c r="AH8" s="1762"/>
      <c r="AI8" s="1763"/>
      <c r="AJ8" s="1763"/>
      <c r="AK8" s="1764"/>
      <c r="AL8" s="1769" t="str">
        <f>Sprachen!L544</f>
        <v>Maßlich</v>
      </c>
      <c r="AM8" s="1770"/>
      <c r="AN8" s="1778" t="str">
        <f>Sprachen!L545</f>
        <v>Werkstoff</v>
      </c>
      <c r="AO8" s="1779"/>
      <c r="AP8" s="1778" t="str">
        <f>Sprachen!L546</f>
        <v>Funktion</v>
      </c>
      <c r="AQ8" s="1779"/>
      <c r="AR8" s="1743" t="str">
        <f>Sprachen!L547</f>
        <v>Gesamt</v>
      </c>
      <c r="AS8" s="1743"/>
      <c r="AT8" s="1744"/>
      <c r="AU8" s="1752"/>
      <c r="AV8" s="1753"/>
      <c r="AW8" s="1753"/>
      <c r="AX8" s="1753"/>
      <c r="AY8" s="1753"/>
      <c r="AZ8" s="1766"/>
      <c r="BA8" s="1752"/>
      <c r="BB8" s="1753"/>
      <c r="BC8" s="1753"/>
      <c r="BD8" s="1753"/>
      <c r="BE8" s="1753"/>
      <c r="BF8" s="1754"/>
      <c r="BJ8" s="96"/>
      <c r="BK8" s="182"/>
    </row>
    <row r="9" spans="1:84" s="186" customFormat="1" ht="15" thickBot="1">
      <c r="A9" s="182"/>
      <c r="B9" s="1807">
        <v>1</v>
      </c>
      <c r="C9" s="1808"/>
      <c r="D9" s="1790"/>
      <c r="E9" s="1791"/>
      <c r="F9" s="1791"/>
      <c r="G9" s="1792"/>
      <c r="H9" s="1785"/>
      <c r="I9" s="1786"/>
      <c r="J9" s="1787"/>
      <c r="K9" s="1788"/>
      <c r="L9" s="1788"/>
      <c r="M9" s="1789"/>
      <c r="N9" s="183"/>
      <c r="O9" s="184"/>
      <c r="P9" s="185"/>
      <c r="Q9" s="1795"/>
      <c r="R9" s="1796"/>
      <c r="S9" s="1796"/>
      <c r="T9" s="1796"/>
      <c r="U9" s="1796"/>
      <c r="V9" s="1796"/>
      <c r="W9" s="1796"/>
      <c r="X9" s="1796"/>
      <c r="Y9" s="1796"/>
      <c r="Z9" s="1794"/>
      <c r="AA9" s="1737"/>
      <c r="AB9" s="1737"/>
      <c r="AC9" s="1738"/>
      <c r="AD9" s="1793"/>
      <c r="AE9" s="1747"/>
      <c r="AF9" s="1747"/>
      <c r="AG9" s="1784"/>
      <c r="AH9" s="1793"/>
      <c r="AI9" s="1747"/>
      <c r="AJ9" s="1747"/>
      <c r="AK9" s="1747"/>
      <c r="AL9" s="1741"/>
      <c r="AM9" s="1737"/>
      <c r="AN9" s="1739"/>
      <c r="AO9" s="1740"/>
      <c r="AP9" s="1739"/>
      <c r="AQ9" s="1740"/>
      <c r="AR9" s="1737"/>
      <c r="AS9" s="1737"/>
      <c r="AT9" s="1738"/>
      <c r="AU9" s="1746"/>
      <c r="AV9" s="1747"/>
      <c r="AW9" s="1747"/>
      <c r="AX9" s="1747"/>
      <c r="AY9" s="1747"/>
      <c r="AZ9" s="1748"/>
      <c r="BA9" s="1755"/>
      <c r="BB9" s="1756"/>
      <c r="BC9" s="1756"/>
      <c r="BD9" s="1756"/>
      <c r="BE9" s="1756"/>
      <c r="BF9" s="1757"/>
      <c r="BH9" s="186">
        <f aca="true" t="shared" si="0" ref="BH9:BH18">COUNTIF(N9:P9,"X")</f>
        <v>0</v>
      </c>
      <c r="BJ9" s="182"/>
      <c r="BK9" s="187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</row>
    <row r="10" spans="1:84" s="186" customFormat="1" ht="15" thickBot="1">
      <c r="A10" s="182"/>
      <c r="B10" s="1807">
        <v>2</v>
      </c>
      <c r="C10" s="1808"/>
      <c r="D10" s="1790"/>
      <c r="E10" s="1791"/>
      <c r="F10" s="1791"/>
      <c r="G10" s="1792"/>
      <c r="H10" s="1785"/>
      <c r="I10" s="1786"/>
      <c r="J10" s="1787"/>
      <c r="K10" s="1788"/>
      <c r="L10" s="1788"/>
      <c r="M10" s="1789"/>
      <c r="N10" s="183"/>
      <c r="O10" s="184"/>
      <c r="P10" s="185"/>
      <c r="Q10" s="1795"/>
      <c r="R10" s="1796"/>
      <c r="S10" s="1796"/>
      <c r="T10" s="1796"/>
      <c r="U10" s="1796"/>
      <c r="V10" s="1796"/>
      <c r="W10" s="1796"/>
      <c r="X10" s="1796"/>
      <c r="Y10" s="1796"/>
      <c r="Z10" s="1794"/>
      <c r="AA10" s="1737"/>
      <c r="AB10" s="1737"/>
      <c r="AC10" s="1738"/>
      <c r="AD10" s="1793"/>
      <c r="AE10" s="1747"/>
      <c r="AF10" s="1747"/>
      <c r="AG10" s="1784"/>
      <c r="AH10" s="1793"/>
      <c r="AI10" s="1747"/>
      <c r="AJ10" s="1747"/>
      <c r="AK10" s="1747"/>
      <c r="AL10" s="1741"/>
      <c r="AM10" s="1737"/>
      <c r="AN10" s="1739"/>
      <c r="AO10" s="1740"/>
      <c r="AP10" s="1739"/>
      <c r="AQ10" s="1740"/>
      <c r="AR10" s="1737"/>
      <c r="AS10" s="1737"/>
      <c r="AT10" s="1738"/>
      <c r="AU10" s="1746"/>
      <c r="AV10" s="1747"/>
      <c r="AW10" s="1747"/>
      <c r="AX10" s="1747"/>
      <c r="AY10" s="1747"/>
      <c r="AZ10" s="1748"/>
      <c r="BA10" s="1755"/>
      <c r="BB10" s="1756"/>
      <c r="BC10" s="1756"/>
      <c r="BD10" s="1756"/>
      <c r="BE10" s="1756"/>
      <c r="BF10" s="1757"/>
      <c r="BH10" s="186">
        <f t="shared" si="0"/>
        <v>0</v>
      </c>
      <c r="BJ10" s="182"/>
      <c r="BK10" s="187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</row>
    <row r="11" spans="1:84" s="186" customFormat="1" ht="14.25" customHeight="1" thickBot="1">
      <c r="A11" s="182"/>
      <c r="B11" s="1807">
        <v>3</v>
      </c>
      <c r="C11" s="1808"/>
      <c r="D11" s="1801"/>
      <c r="E11" s="1802"/>
      <c r="F11" s="1802"/>
      <c r="G11" s="1803"/>
      <c r="H11" s="1785"/>
      <c r="I11" s="1786"/>
      <c r="J11" s="1787"/>
      <c r="K11" s="1788"/>
      <c r="L11" s="1788"/>
      <c r="M11" s="1789"/>
      <c r="N11" s="183"/>
      <c r="O11" s="184"/>
      <c r="P11" s="185"/>
      <c r="Q11" s="1795"/>
      <c r="R11" s="1796"/>
      <c r="S11" s="1796"/>
      <c r="T11" s="1796"/>
      <c r="U11" s="1796"/>
      <c r="V11" s="1796"/>
      <c r="W11" s="1796"/>
      <c r="X11" s="1796"/>
      <c r="Y11" s="1796"/>
      <c r="Z11" s="1741"/>
      <c r="AA11" s="1737"/>
      <c r="AB11" s="1737"/>
      <c r="AC11" s="1738"/>
      <c r="AD11" s="1746"/>
      <c r="AE11" s="1747"/>
      <c r="AF11" s="1747"/>
      <c r="AG11" s="1784"/>
      <c r="AH11" s="1746"/>
      <c r="AI11" s="1747"/>
      <c r="AJ11" s="1747"/>
      <c r="AK11" s="1747"/>
      <c r="AL11" s="1741"/>
      <c r="AM11" s="1737"/>
      <c r="AN11" s="1739"/>
      <c r="AO11" s="1740"/>
      <c r="AP11" s="1739"/>
      <c r="AQ11" s="1740"/>
      <c r="AR11" s="1737"/>
      <c r="AS11" s="1737"/>
      <c r="AT11" s="1738"/>
      <c r="AU11" s="1746"/>
      <c r="AV11" s="1747"/>
      <c r="AW11" s="1747"/>
      <c r="AX11" s="1747"/>
      <c r="AY11" s="1747"/>
      <c r="AZ11" s="1748"/>
      <c r="BA11" s="1755"/>
      <c r="BB11" s="1756"/>
      <c r="BC11" s="1756"/>
      <c r="BD11" s="1756"/>
      <c r="BE11" s="1756"/>
      <c r="BF11" s="1757"/>
      <c r="BH11" s="186">
        <f t="shared" si="0"/>
        <v>0</v>
      </c>
      <c r="BJ11" s="182"/>
      <c r="BK11" s="187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</row>
    <row r="12" spans="1:84" s="186" customFormat="1" ht="14.25" customHeight="1" thickBot="1">
      <c r="A12" s="182"/>
      <c r="B12" s="1807">
        <v>4</v>
      </c>
      <c r="C12" s="1808"/>
      <c r="D12" s="1801"/>
      <c r="E12" s="1802"/>
      <c r="F12" s="1802"/>
      <c r="G12" s="1803"/>
      <c r="H12" s="1785"/>
      <c r="I12" s="1786"/>
      <c r="J12" s="1787"/>
      <c r="K12" s="1788"/>
      <c r="L12" s="1788"/>
      <c r="M12" s="1789"/>
      <c r="N12" s="183"/>
      <c r="O12" s="184"/>
      <c r="P12" s="185"/>
      <c r="Q12" s="1795"/>
      <c r="R12" s="1796"/>
      <c r="S12" s="1796"/>
      <c r="T12" s="1796"/>
      <c r="U12" s="1796"/>
      <c r="V12" s="1796"/>
      <c r="W12" s="1796"/>
      <c r="X12" s="1796"/>
      <c r="Y12" s="1796"/>
      <c r="Z12" s="1741"/>
      <c r="AA12" s="1737"/>
      <c r="AB12" s="1737"/>
      <c r="AC12" s="1738"/>
      <c r="AD12" s="1746"/>
      <c r="AE12" s="1747"/>
      <c r="AF12" s="1747"/>
      <c r="AG12" s="1784"/>
      <c r="AH12" s="1746"/>
      <c r="AI12" s="1747"/>
      <c r="AJ12" s="1747"/>
      <c r="AK12" s="1747"/>
      <c r="AL12" s="1741"/>
      <c r="AM12" s="1737"/>
      <c r="AN12" s="1739"/>
      <c r="AO12" s="1740"/>
      <c r="AP12" s="1739"/>
      <c r="AQ12" s="1740"/>
      <c r="AR12" s="1737"/>
      <c r="AS12" s="1737"/>
      <c r="AT12" s="1738"/>
      <c r="AU12" s="1746"/>
      <c r="AV12" s="1747"/>
      <c r="AW12" s="1747"/>
      <c r="AX12" s="1747"/>
      <c r="AY12" s="1747"/>
      <c r="AZ12" s="1748"/>
      <c r="BA12" s="1755"/>
      <c r="BB12" s="1756"/>
      <c r="BC12" s="1756"/>
      <c r="BD12" s="1756"/>
      <c r="BE12" s="1756"/>
      <c r="BF12" s="1757"/>
      <c r="BH12" s="186">
        <f t="shared" si="0"/>
        <v>0</v>
      </c>
      <c r="BJ12" s="182"/>
      <c r="BK12" s="187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</row>
    <row r="13" spans="1:84" s="186" customFormat="1" ht="14.25" customHeight="1" thickBot="1">
      <c r="A13" s="182"/>
      <c r="B13" s="1807">
        <v>5</v>
      </c>
      <c r="C13" s="1808"/>
      <c r="D13" s="1801"/>
      <c r="E13" s="1802"/>
      <c r="F13" s="1802"/>
      <c r="G13" s="1803"/>
      <c r="H13" s="1785"/>
      <c r="I13" s="1786"/>
      <c r="J13" s="1787"/>
      <c r="K13" s="1788"/>
      <c r="L13" s="1788"/>
      <c r="M13" s="1789"/>
      <c r="N13" s="183"/>
      <c r="O13" s="184"/>
      <c r="P13" s="185"/>
      <c r="Q13" s="1795"/>
      <c r="R13" s="1796"/>
      <c r="S13" s="1796"/>
      <c r="T13" s="1796"/>
      <c r="U13" s="1796"/>
      <c r="V13" s="1796"/>
      <c r="W13" s="1796"/>
      <c r="X13" s="1796"/>
      <c r="Y13" s="1796"/>
      <c r="Z13" s="1741"/>
      <c r="AA13" s="1737"/>
      <c r="AB13" s="1737"/>
      <c r="AC13" s="1738"/>
      <c r="AD13" s="1746"/>
      <c r="AE13" s="1747"/>
      <c r="AF13" s="1747"/>
      <c r="AG13" s="1784"/>
      <c r="AH13" s="1746"/>
      <c r="AI13" s="1747"/>
      <c r="AJ13" s="1747"/>
      <c r="AK13" s="1747"/>
      <c r="AL13" s="1741"/>
      <c r="AM13" s="1737"/>
      <c r="AN13" s="1739"/>
      <c r="AO13" s="1740"/>
      <c r="AP13" s="1739"/>
      <c r="AQ13" s="1740"/>
      <c r="AR13" s="1737"/>
      <c r="AS13" s="1737"/>
      <c r="AT13" s="1738"/>
      <c r="AU13" s="1746"/>
      <c r="AV13" s="1747"/>
      <c r="AW13" s="1747"/>
      <c r="AX13" s="1747"/>
      <c r="AY13" s="1747"/>
      <c r="AZ13" s="1748"/>
      <c r="BA13" s="1755"/>
      <c r="BB13" s="1756"/>
      <c r="BC13" s="1756"/>
      <c r="BD13" s="1756"/>
      <c r="BE13" s="1756"/>
      <c r="BF13" s="1757"/>
      <c r="BH13" s="186">
        <f t="shared" si="0"/>
        <v>0</v>
      </c>
      <c r="BJ13" s="182"/>
      <c r="BK13" s="187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</row>
    <row r="14" spans="1:84" s="186" customFormat="1" ht="14.25" customHeight="1" thickBot="1">
      <c r="A14" s="182"/>
      <c r="B14" s="1807">
        <v>6</v>
      </c>
      <c r="C14" s="1808"/>
      <c r="D14" s="1801"/>
      <c r="E14" s="1802"/>
      <c r="F14" s="1802"/>
      <c r="G14" s="1803"/>
      <c r="H14" s="1785"/>
      <c r="I14" s="1786"/>
      <c r="J14" s="1787"/>
      <c r="K14" s="1788"/>
      <c r="L14" s="1788"/>
      <c r="M14" s="1789"/>
      <c r="N14" s="183"/>
      <c r="O14" s="184"/>
      <c r="P14" s="185"/>
      <c r="Q14" s="1795"/>
      <c r="R14" s="1796"/>
      <c r="S14" s="1796"/>
      <c r="T14" s="1796"/>
      <c r="U14" s="1796"/>
      <c r="V14" s="1796"/>
      <c r="W14" s="1796"/>
      <c r="X14" s="1796"/>
      <c r="Y14" s="1796"/>
      <c r="Z14" s="1741"/>
      <c r="AA14" s="1737"/>
      <c r="AB14" s="1737"/>
      <c r="AC14" s="1738"/>
      <c r="AD14" s="1746"/>
      <c r="AE14" s="1747"/>
      <c r="AF14" s="1747"/>
      <c r="AG14" s="1784"/>
      <c r="AH14" s="1746"/>
      <c r="AI14" s="1747"/>
      <c r="AJ14" s="1747"/>
      <c r="AK14" s="1747"/>
      <c r="AL14" s="1741"/>
      <c r="AM14" s="1737"/>
      <c r="AN14" s="1739"/>
      <c r="AO14" s="1740"/>
      <c r="AP14" s="1739"/>
      <c r="AQ14" s="1740"/>
      <c r="AR14" s="1737"/>
      <c r="AS14" s="1737"/>
      <c r="AT14" s="1738"/>
      <c r="AU14" s="1746"/>
      <c r="AV14" s="1747"/>
      <c r="AW14" s="1747"/>
      <c r="AX14" s="1747"/>
      <c r="AY14" s="1747"/>
      <c r="AZ14" s="1748"/>
      <c r="BA14" s="1755"/>
      <c r="BB14" s="1756"/>
      <c r="BC14" s="1756"/>
      <c r="BD14" s="1756"/>
      <c r="BE14" s="1756"/>
      <c r="BF14" s="1757"/>
      <c r="BH14" s="186">
        <f t="shared" si="0"/>
        <v>0</v>
      </c>
      <c r="BJ14" s="182"/>
      <c r="BK14" s="187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</row>
    <row r="15" spans="1:84" s="186" customFormat="1" ht="14.25" customHeight="1" thickBot="1">
      <c r="A15" s="182"/>
      <c r="B15" s="1807">
        <v>7</v>
      </c>
      <c r="C15" s="1808"/>
      <c r="D15" s="1801"/>
      <c r="E15" s="1802"/>
      <c r="F15" s="1802"/>
      <c r="G15" s="1803"/>
      <c r="H15" s="1785"/>
      <c r="I15" s="1786"/>
      <c r="J15" s="1787"/>
      <c r="K15" s="1788"/>
      <c r="L15" s="1788"/>
      <c r="M15" s="1789"/>
      <c r="N15" s="183"/>
      <c r="O15" s="184"/>
      <c r="P15" s="185"/>
      <c r="Q15" s="1795"/>
      <c r="R15" s="1796"/>
      <c r="S15" s="1796"/>
      <c r="T15" s="1796"/>
      <c r="U15" s="1796"/>
      <c r="V15" s="1796"/>
      <c r="W15" s="1796"/>
      <c r="X15" s="1796"/>
      <c r="Y15" s="1796"/>
      <c r="Z15" s="1741"/>
      <c r="AA15" s="1737"/>
      <c r="AB15" s="1737"/>
      <c r="AC15" s="1738"/>
      <c r="AD15" s="1746"/>
      <c r="AE15" s="1747"/>
      <c r="AF15" s="1747"/>
      <c r="AG15" s="1784"/>
      <c r="AH15" s="1746"/>
      <c r="AI15" s="1747"/>
      <c r="AJ15" s="1747"/>
      <c r="AK15" s="1747"/>
      <c r="AL15" s="1741"/>
      <c r="AM15" s="1737"/>
      <c r="AN15" s="1739"/>
      <c r="AO15" s="1740"/>
      <c r="AP15" s="1739"/>
      <c r="AQ15" s="1740"/>
      <c r="AR15" s="1737"/>
      <c r="AS15" s="1737"/>
      <c r="AT15" s="1738"/>
      <c r="AU15" s="1746"/>
      <c r="AV15" s="1747"/>
      <c r="AW15" s="1747"/>
      <c r="AX15" s="1747"/>
      <c r="AY15" s="1747"/>
      <c r="AZ15" s="1748"/>
      <c r="BA15" s="1755"/>
      <c r="BB15" s="1756"/>
      <c r="BC15" s="1756"/>
      <c r="BD15" s="1756"/>
      <c r="BE15" s="1756"/>
      <c r="BF15" s="1757"/>
      <c r="BH15" s="186">
        <f t="shared" si="0"/>
        <v>0</v>
      </c>
      <c r="BJ15" s="182"/>
      <c r="BK15" s="187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</row>
    <row r="16" spans="1:84" s="186" customFormat="1" ht="14.25" customHeight="1" thickBot="1">
      <c r="A16" s="182"/>
      <c r="B16" s="1807">
        <v>8</v>
      </c>
      <c r="C16" s="1808"/>
      <c r="D16" s="1801"/>
      <c r="E16" s="1802"/>
      <c r="F16" s="1802"/>
      <c r="G16" s="1803"/>
      <c r="H16" s="1785"/>
      <c r="I16" s="1786"/>
      <c r="J16" s="1787"/>
      <c r="K16" s="1788"/>
      <c r="L16" s="1788"/>
      <c r="M16" s="1789"/>
      <c r="N16" s="183"/>
      <c r="O16" s="184"/>
      <c r="P16" s="185"/>
      <c r="Q16" s="1795"/>
      <c r="R16" s="1796"/>
      <c r="S16" s="1796"/>
      <c r="T16" s="1796"/>
      <c r="U16" s="1796"/>
      <c r="V16" s="1796"/>
      <c r="W16" s="1796"/>
      <c r="X16" s="1796"/>
      <c r="Y16" s="1796"/>
      <c r="Z16" s="1741"/>
      <c r="AA16" s="1737"/>
      <c r="AB16" s="1737"/>
      <c r="AC16" s="1738"/>
      <c r="AD16" s="1746"/>
      <c r="AE16" s="1747"/>
      <c r="AF16" s="1747"/>
      <c r="AG16" s="1784"/>
      <c r="AH16" s="1746"/>
      <c r="AI16" s="1747"/>
      <c r="AJ16" s="1747"/>
      <c r="AK16" s="1747"/>
      <c r="AL16" s="1741"/>
      <c r="AM16" s="1737"/>
      <c r="AN16" s="1739"/>
      <c r="AO16" s="1740"/>
      <c r="AP16" s="1739"/>
      <c r="AQ16" s="1740"/>
      <c r="AR16" s="1737"/>
      <c r="AS16" s="1737"/>
      <c r="AT16" s="1738"/>
      <c r="AU16" s="1746"/>
      <c r="AV16" s="1747"/>
      <c r="AW16" s="1747"/>
      <c r="AX16" s="1747"/>
      <c r="AY16" s="1747"/>
      <c r="AZ16" s="1748"/>
      <c r="BA16" s="1755"/>
      <c r="BB16" s="1756"/>
      <c r="BC16" s="1756"/>
      <c r="BD16" s="1756"/>
      <c r="BE16" s="1756"/>
      <c r="BF16" s="1757"/>
      <c r="BH16" s="186">
        <f t="shared" si="0"/>
        <v>0</v>
      </c>
      <c r="BJ16" s="182"/>
      <c r="BK16" s="187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</row>
    <row r="17" spans="1:84" s="186" customFormat="1" ht="14.25" customHeight="1" thickBot="1">
      <c r="A17" s="182"/>
      <c r="B17" s="1807">
        <v>9</v>
      </c>
      <c r="C17" s="1808"/>
      <c r="D17" s="1801"/>
      <c r="E17" s="1802"/>
      <c r="F17" s="1802"/>
      <c r="G17" s="1803"/>
      <c r="H17" s="1785"/>
      <c r="I17" s="1786"/>
      <c r="J17" s="1787"/>
      <c r="K17" s="1788"/>
      <c r="L17" s="1788"/>
      <c r="M17" s="1789"/>
      <c r="N17" s="183"/>
      <c r="O17" s="184"/>
      <c r="P17" s="185"/>
      <c r="Q17" s="1795"/>
      <c r="R17" s="1796"/>
      <c r="S17" s="1796"/>
      <c r="T17" s="1796"/>
      <c r="U17" s="1796"/>
      <c r="V17" s="1796"/>
      <c r="W17" s="1796"/>
      <c r="X17" s="1796"/>
      <c r="Y17" s="1796"/>
      <c r="Z17" s="1741"/>
      <c r="AA17" s="1737"/>
      <c r="AB17" s="1737"/>
      <c r="AC17" s="1738"/>
      <c r="AD17" s="1746"/>
      <c r="AE17" s="1747"/>
      <c r="AF17" s="1747"/>
      <c r="AG17" s="1784"/>
      <c r="AH17" s="1746"/>
      <c r="AI17" s="1747"/>
      <c r="AJ17" s="1747"/>
      <c r="AK17" s="1747"/>
      <c r="AL17" s="1741"/>
      <c r="AM17" s="1737"/>
      <c r="AN17" s="1739"/>
      <c r="AO17" s="1740"/>
      <c r="AP17" s="1739"/>
      <c r="AQ17" s="1740"/>
      <c r="AR17" s="1737"/>
      <c r="AS17" s="1737"/>
      <c r="AT17" s="1738"/>
      <c r="AU17" s="1746"/>
      <c r="AV17" s="1747"/>
      <c r="AW17" s="1747"/>
      <c r="AX17" s="1747"/>
      <c r="AY17" s="1747"/>
      <c r="AZ17" s="1748"/>
      <c r="BA17" s="1755"/>
      <c r="BB17" s="1756"/>
      <c r="BC17" s="1756"/>
      <c r="BD17" s="1756"/>
      <c r="BE17" s="1756"/>
      <c r="BF17" s="1757"/>
      <c r="BH17" s="186">
        <f t="shared" si="0"/>
        <v>0</v>
      </c>
      <c r="BJ17" s="182"/>
      <c r="BK17" s="187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</row>
    <row r="18" spans="1:84" s="186" customFormat="1" ht="14.25" customHeight="1" thickBot="1">
      <c r="A18" s="182"/>
      <c r="B18" s="1807">
        <v>10</v>
      </c>
      <c r="C18" s="1808"/>
      <c r="D18" s="1804"/>
      <c r="E18" s="1805"/>
      <c r="F18" s="1805"/>
      <c r="G18" s="1806"/>
      <c r="H18" s="1785"/>
      <c r="I18" s="1786"/>
      <c r="J18" s="1787"/>
      <c r="K18" s="1788"/>
      <c r="L18" s="1788"/>
      <c r="M18" s="1789"/>
      <c r="N18" s="183"/>
      <c r="O18" s="184"/>
      <c r="P18" s="185"/>
      <c r="Q18" s="1795"/>
      <c r="R18" s="1796"/>
      <c r="S18" s="1796"/>
      <c r="T18" s="1796"/>
      <c r="U18" s="1796"/>
      <c r="V18" s="1796"/>
      <c r="W18" s="1796"/>
      <c r="X18" s="1796"/>
      <c r="Y18" s="1796"/>
      <c r="Z18" s="1741"/>
      <c r="AA18" s="1737"/>
      <c r="AB18" s="1737"/>
      <c r="AC18" s="1738"/>
      <c r="AD18" s="1746"/>
      <c r="AE18" s="1747"/>
      <c r="AF18" s="1747"/>
      <c r="AG18" s="1784"/>
      <c r="AH18" s="1746"/>
      <c r="AI18" s="1747"/>
      <c r="AJ18" s="1747"/>
      <c r="AK18" s="1747"/>
      <c r="AL18" s="1733"/>
      <c r="AM18" s="1734"/>
      <c r="AN18" s="1735"/>
      <c r="AO18" s="1736"/>
      <c r="AP18" s="1735"/>
      <c r="AQ18" s="1736"/>
      <c r="AR18" s="1737"/>
      <c r="AS18" s="1737"/>
      <c r="AT18" s="1738"/>
      <c r="AU18" s="1746"/>
      <c r="AV18" s="1747"/>
      <c r="AW18" s="1747"/>
      <c r="AX18" s="1747"/>
      <c r="AY18" s="1747"/>
      <c r="AZ18" s="1748"/>
      <c r="BA18" s="1755"/>
      <c r="BB18" s="1756"/>
      <c r="BC18" s="1756"/>
      <c r="BD18" s="1756"/>
      <c r="BE18" s="1756"/>
      <c r="BF18" s="1757"/>
      <c r="BH18" s="186">
        <f t="shared" si="0"/>
        <v>0</v>
      </c>
      <c r="BJ18" s="182"/>
      <c r="BK18" s="187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</row>
    <row r="19" spans="2:62" ht="15.75" thickBot="1" thickTop="1">
      <c r="B19" s="1664" t="str">
        <f>Sprachen!L84</f>
        <v>Bestätigung Organisation</v>
      </c>
      <c r="C19" s="1665"/>
      <c r="D19" s="1665"/>
      <c r="E19" s="1665"/>
      <c r="F19" s="1665"/>
      <c r="G19" s="1665"/>
      <c r="H19" s="1665"/>
      <c r="I19" s="1665"/>
      <c r="J19" s="1665"/>
      <c r="K19" s="1665"/>
      <c r="L19" s="1665"/>
      <c r="M19" s="1665"/>
      <c r="N19" s="1665"/>
      <c r="O19" s="1665"/>
      <c r="P19" s="1665"/>
      <c r="Q19" s="1665"/>
      <c r="R19" s="1665"/>
      <c r="S19" s="1665"/>
      <c r="T19" s="1665"/>
      <c r="U19" s="1665"/>
      <c r="V19" s="1665"/>
      <c r="W19" s="1665"/>
      <c r="X19" s="1665"/>
      <c r="Y19" s="1665"/>
      <c r="Z19" s="1665"/>
      <c r="AA19" s="1665"/>
      <c r="AB19" s="1665"/>
      <c r="AC19" s="1665"/>
      <c r="AD19" s="1665"/>
      <c r="AE19" s="1665"/>
      <c r="AF19" s="1665"/>
      <c r="AG19" s="1665"/>
      <c r="AH19" s="1665"/>
      <c r="AI19" s="1665"/>
      <c r="AJ19" s="1665"/>
      <c r="AK19" s="1665"/>
      <c r="AL19" s="1665"/>
      <c r="AM19" s="1665"/>
      <c r="AN19" s="1665"/>
      <c r="AO19" s="1665"/>
      <c r="AP19" s="1665"/>
      <c r="AQ19" s="1665"/>
      <c r="AR19" s="1665"/>
      <c r="AS19" s="1665"/>
      <c r="AT19" s="1665"/>
      <c r="AU19" s="1665"/>
      <c r="AV19" s="1665"/>
      <c r="AW19" s="1665"/>
      <c r="AX19" s="1665"/>
      <c r="AY19" s="1665"/>
      <c r="AZ19" s="1665"/>
      <c r="BA19" s="1665"/>
      <c r="BB19" s="1665"/>
      <c r="BC19" s="1665"/>
      <c r="BD19" s="1665"/>
      <c r="BE19" s="1665"/>
      <c r="BF19" s="1666"/>
      <c r="BJ19" s="96"/>
    </row>
    <row r="20" spans="2:62" ht="14.25">
      <c r="B20" s="1667" t="str">
        <f>Sprachen!L234</f>
        <v>Name</v>
      </c>
      <c r="C20" s="1668"/>
      <c r="D20" s="1669"/>
      <c r="E20" s="1669"/>
      <c r="F20" s="1669"/>
      <c r="G20" s="1669"/>
      <c r="H20" s="1669"/>
      <c r="I20" s="1670"/>
      <c r="J20" s="1671"/>
      <c r="K20" s="1672"/>
      <c r="L20" s="1672"/>
      <c r="M20" s="1672"/>
      <c r="N20" s="1672"/>
      <c r="O20" s="1672"/>
      <c r="P20" s="1672"/>
      <c r="Q20" s="1672"/>
      <c r="R20" s="1672"/>
      <c r="S20" s="1672"/>
      <c r="T20" s="1672"/>
      <c r="U20" s="1672"/>
      <c r="V20" s="1672"/>
      <c r="W20" s="1672"/>
      <c r="X20" s="1672"/>
      <c r="Y20" s="1672"/>
      <c r="Z20" s="1672"/>
      <c r="AA20" s="1672"/>
      <c r="AB20" s="1672"/>
      <c r="AC20" s="1672"/>
      <c r="AD20" s="1672"/>
      <c r="AE20" s="1672"/>
      <c r="AF20" s="1672"/>
      <c r="AG20" s="1672"/>
      <c r="AH20" s="1672"/>
      <c r="AI20" s="1672"/>
      <c r="AJ20" s="1672"/>
      <c r="AK20" s="1672"/>
      <c r="AL20" s="1672"/>
      <c r="AM20" s="1673"/>
      <c r="AN20" s="1674" t="str">
        <f>Sprachen!L61</f>
        <v>Bemerkung</v>
      </c>
      <c r="AO20" s="1675"/>
      <c r="AP20" s="1675"/>
      <c r="AQ20" s="1675"/>
      <c r="AR20" s="1676"/>
      <c r="AS20" s="1680"/>
      <c r="AT20" s="1680"/>
      <c r="AU20" s="1680"/>
      <c r="AV20" s="1680"/>
      <c r="AW20" s="1680"/>
      <c r="AX20" s="1680"/>
      <c r="AY20" s="1680"/>
      <c r="AZ20" s="1680"/>
      <c r="BA20" s="1680"/>
      <c r="BB20" s="1680"/>
      <c r="BC20" s="1680"/>
      <c r="BD20" s="1680"/>
      <c r="BE20" s="1680"/>
      <c r="BF20" s="1681"/>
      <c r="BJ20" s="96"/>
    </row>
    <row r="21" spans="2:62" ht="14.25">
      <c r="B21" s="1686" t="str">
        <f>Sprachen!L20</f>
        <v>Abteilung</v>
      </c>
      <c r="C21" s="1687"/>
      <c r="D21" s="1688"/>
      <c r="E21" s="1688"/>
      <c r="F21" s="1688"/>
      <c r="G21" s="1688"/>
      <c r="H21" s="1688"/>
      <c r="I21" s="1689"/>
      <c r="J21" s="1649"/>
      <c r="K21" s="1650"/>
      <c r="L21" s="1650"/>
      <c r="M21" s="1650"/>
      <c r="N21" s="1650"/>
      <c r="O21" s="1650"/>
      <c r="P21" s="1650"/>
      <c r="Q21" s="1650"/>
      <c r="R21" s="1650"/>
      <c r="S21" s="1650"/>
      <c r="T21" s="1650"/>
      <c r="U21" s="1650"/>
      <c r="V21" s="1650"/>
      <c r="W21" s="1650"/>
      <c r="X21" s="1650"/>
      <c r="Y21" s="1650"/>
      <c r="Z21" s="1650"/>
      <c r="AA21" s="1650"/>
      <c r="AB21" s="1650"/>
      <c r="AC21" s="1650"/>
      <c r="AD21" s="1650"/>
      <c r="AE21" s="1650"/>
      <c r="AF21" s="1650"/>
      <c r="AG21" s="1650"/>
      <c r="AH21" s="1650"/>
      <c r="AI21" s="1650"/>
      <c r="AJ21" s="1650"/>
      <c r="AK21" s="1650"/>
      <c r="AL21" s="1650"/>
      <c r="AM21" s="1651"/>
      <c r="AN21" s="1677"/>
      <c r="AO21" s="1678"/>
      <c r="AP21" s="1678"/>
      <c r="AQ21" s="1678"/>
      <c r="AR21" s="1679"/>
      <c r="AS21" s="1682"/>
      <c r="AT21" s="1682"/>
      <c r="AU21" s="1682"/>
      <c r="AV21" s="1682"/>
      <c r="AW21" s="1682"/>
      <c r="AX21" s="1682"/>
      <c r="AY21" s="1682"/>
      <c r="AZ21" s="1682"/>
      <c r="BA21" s="1682"/>
      <c r="BB21" s="1682"/>
      <c r="BC21" s="1682"/>
      <c r="BD21" s="1682"/>
      <c r="BE21" s="1682"/>
      <c r="BF21" s="1683"/>
      <c r="BJ21" s="96"/>
    </row>
    <row r="22" spans="2:62" ht="14.25">
      <c r="B22" s="1686" t="str">
        <f>Sprachen!L343</f>
        <v>Telefon</v>
      </c>
      <c r="C22" s="1687"/>
      <c r="D22" s="1688"/>
      <c r="E22" s="1688"/>
      <c r="F22" s="1688"/>
      <c r="G22" s="1688"/>
      <c r="H22" s="1688"/>
      <c r="I22" s="1689"/>
      <c r="J22" s="1649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50"/>
      <c r="AF22" s="1650"/>
      <c r="AG22" s="1650"/>
      <c r="AH22" s="1650"/>
      <c r="AI22" s="1650"/>
      <c r="AJ22" s="1650"/>
      <c r="AK22" s="1650"/>
      <c r="AL22" s="1650"/>
      <c r="AM22" s="1651"/>
      <c r="AN22" s="1677"/>
      <c r="AO22" s="1678"/>
      <c r="AP22" s="1678"/>
      <c r="AQ22" s="1678"/>
      <c r="AR22" s="1679"/>
      <c r="AS22" s="1682"/>
      <c r="AT22" s="1682"/>
      <c r="AU22" s="1682"/>
      <c r="AV22" s="1682"/>
      <c r="AW22" s="1682"/>
      <c r="AX22" s="1682"/>
      <c r="AY22" s="1682"/>
      <c r="AZ22" s="1682"/>
      <c r="BA22" s="1682"/>
      <c r="BB22" s="1682"/>
      <c r="BC22" s="1682"/>
      <c r="BD22" s="1682"/>
      <c r="BE22" s="1682"/>
      <c r="BF22" s="1683"/>
      <c r="BJ22" s="96"/>
    </row>
    <row r="23" spans="2:62" ht="14.25">
      <c r="B23" s="1686" t="str">
        <f>Sprachen!L119</f>
        <v>E-Mail/Fax-Nr.</v>
      </c>
      <c r="C23" s="1687"/>
      <c r="D23" s="1688"/>
      <c r="E23" s="1688"/>
      <c r="F23" s="1688"/>
      <c r="G23" s="1688"/>
      <c r="H23" s="1688"/>
      <c r="I23" s="1689"/>
      <c r="J23" s="1649"/>
      <c r="K23" s="1650"/>
      <c r="L23" s="1650"/>
      <c r="M23" s="1650"/>
      <c r="N23" s="1650"/>
      <c r="O23" s="1650"/>
      <c r="P23" s="1650"/>
      <c r="Q23" s="1650"/>
      <c r="R23" s="1650"/>
      <c r="S23" s="1650"/>
      <c r="T23" s="1650"/>
      <c r="U23" s="1650"/>
      <c r="V23" s="1650"/>
      <c r="W23" s="1650"/>
      <c r="X23" s="1650"/>
      <c r="Y23" s="1650"/>
      <c r="Z23" s="1650"/>
      <c r="AA23" s="1650"/>
      <c r="AB23" s="1650"/>
      <c r="AC23" s="1650"/>
      <c r="AD23" s="1650"/>
      <c r="AE23" s="1650"/>
      <c r="AF23" s="1650"/>
      <c r="AG23" s="1650"/>
      <c r="AH23" s="1650"/>
      <c r="AI23" s="1650"/>
      <c r="AJ23" s="1650"/>
      <c r="AK23" s="1650"/>
      <c r="AL23" s="1650"/>
      <c r="AM23" s="1651"/>
      <c r="AN23" s="1677"/>
      <c r="AO23" s="1678"/>
      <c r="AP23" s="1678"/>
      <c r="AQ23" s="1678"/>
      <c r="AR23" s="1679"/>
      <c r="AS23" s="1684"/>
      <c r="AT23" s="1684"/>
      <c r="AU23" s="1684"/>
      <c r="AV23" s="1684"/>
      <c r="AW23" s="1684"/>
      <c r="AX23" s="1684"/>
      <c r="AY23" s="1684"/>
      <c r="AZ23" s="1684"/>
      <c r="BA23" s="1684"/>
      <c r="BB23" s="1684"/>
      <c r="BC23" s="1684"/>
      <c r="BD23" s="1684"/>
      <c r="BE23" s="1684"/>
      <c r="BF23" s="1685"/>
      <c r="BJ23" s="96"/>
    </row>
    <row r="24" spans="2:62" ht="30" customHeight="1" thickBot="1">
      <c r="B24" s="1797" t="str">
        <f>Sprachen!L91</f>
        <v>Datum</v>
      </c>
      <c r="C24" s="1798"/>
      <c r="D24" s="1799"/>
      <c r="E24" s="1799"/>
      <c r="F24" s="1799"/>
      <c r="G24" s="1799"/>
      <c r="H24" s="1799"/>
      <c r="I24" s="1800"/>
      <c r="J24" s="1656"/>
      <c r="K24" s="1657"/>
      <c r="L24" s="1657"/>
      <c r="M24" s="1657"/>
      <c r="N24" s="1657"/>
      <c r="O24" s="1657"/>
      <c r="P24" s="1657"/>
      <c r="Q24" s="1657"/>
      <c r="R24" s="1657"/>
      <c r="S24" s="1657"/>
      <c r="T24" s="1657"/>
      <c r="U24" s="1657"/>
      <c r="V24" s="1657"/>
      <c r="W24" s="1657"/>
      <c r="X24" s="1657"/>
      <c r="Y24" s="1657"/>
      <c r="Z24" s="1657"/>
      <c r="AA24" s="1657"/>
      <c r="AB24" s="1657"/>
      <c r="AC24" s="1657"/>
      <c r="AD24" s="1657"/>
      <c r="AE24" s="1657"/>
      <c r="AF24" s="1657"/>
      <c r="AG24" s="1657"/>
      <c r="AH24" s="1657"/>
      <c r="AI24" s="1657"/>
      <c r="AJ24" s="1657"/>
      <c r="AK24" s="1657"/>
      <c r="AL24" s="1657"/>
      <c r="AM24" s="1658"/>
      <c r="AN24" s="1659" t="str">
        <f>Sprachen!L348</f>
        <v>Unterschrift</v>
      </c>
      <c r="AO24" s="1660"/>
      <c r="AP24" s="1660"/>
      <c r="AQ24" s="1660"/>
      <c r="AR24" s="1661"/>
      <c r="AS24" s="1662"/>
      <c r="AT24" s="1662"/>
      <c r="AU24" s="1662"/>
      <c r="AV24" s="1662"/>
      <c r="AW24" s="1662"/>
      <c r="AX24" s="1662"/>
      <c r="AY24" s="1662"/>
      <c r="AZ24" s="1662"/>
      <c r="BA24" s="1662"/>
      <c r="BB24" s="1662"/>
      <c r="BC24" s="1662"/>
      <c r="BD24" s="1662"/>
      <c r="BE24" s="1662"/>
      <c r="BF24" s="1663"/>
      <c r="BJ24" s="96"/>
    </row>
    <row r="25" s="96" customFormat="1" ht="15" thickTop="1"/>
    <row r="26" s="96" customFormat="1" ht="14.25"/>
    <row r="27" s="96" customFormat="1" ht="14.25"/>
    <row r="28" s="96" customFormat="1" ht="14.25"/>
    <row r="29" s="96" customFormat="1" ht="14.25"/>
    <row r="30" s="96" customFormat="1" ht="14.25"/>
    <row r="31" s="96" customFormat="1" ht="14.25"/>
    <row r="32" s="96" customFormat="1" ht="14.25"/>
    <row r="33" s="96" customFormat="1" ht="14.25"/>
    <row r="34" s="96" customFormat="1" ht="14.25"/>
    <row r="35" s="96" customFormat="1" ht="14.25"/>
    <row r="36" s="96" customFormat="1" ht="14.25"/>
    <row r="37" s="96" customFormat="1" ht="14.25"/>
    <row r="38" s="96" customFormat="1" ht="14.25"/>
    <row r="39" s="96" customFormat="1" ht="14.25"/>
    <row r="40" s="96" customFormat="1" ht="14.25"/>
    <row r="41" s="96" customFormat="1" ht="14.25"/>
    <row r="42" s="96" customFormat="1" ht="14.25"/>
    <row r="43" s="96" customFormat="1" ht="14.25"/>
    <row r="44" s="96" customFormat="1" ht="14.25"/>
    <row r="45" s="96" customFormat="1" ht="14.25"/>
    <row r="46" s="96" customFormat="1" ht="14.25"/>
    <row r="47" s="96" customFormat="1" ht="14.25"/>
    <row r="48" s="96" customFormat="1" ht="14.25"/>
    <row r="49" s="96" customFormat="1" ht="14.25"/>
    <row r="50" s="96" customFormat="1" ht="14.25"/>
    <row r="51" s="96" customFormat="1" ht="14.25"/>
    <row r="52" s="96" customFormat="1" ht="14.25"/>
    <row r="53" s="96" customFormat="1" ht="14.25"/>
    <row r="54" s="96" customFormat="1" ht="14.25"/>
    <row r="55" s="96" customFormat="1" ht="14.25"/>
    <row r="56" s="96" customFormat="1" ht="14.25"/>
    <row r="57" s="96" customFormat="1" ht="14.25"/>
    <row r="58" s="96" customFormat="1" ht="14.25"/>
    <row r="59" s="96" customFormat="1" ht="14.25"/>
    <row r="60" s="96" customFormat="1" ht="14.25"/>
    <row r="61" s="96" customFormat="1" ht="14.25"/>
    <row r="62" s="96" customFormat="1" ht="14.25"/>
    <row r="63" s="96" customFormat="1" ht="14.25"/>
    <row r="64" s="96" customFormat="1" ht="14.25"/>
    <row r="65" s="96" customFormat="1" ht="14.25"/>
    <row r="66" s="96" customFormat="1" ht="14.25"/>
    <row r="67" s="96" customFormat="1" ht="14.25"/>
    <row r="68" s="96" customFormat="1" ht="14.25"/>
    <row r="69" s="96" customFormat="1" ht="14.25"/>
    <row r="70" s="96" customFormat="1" ht="14.25"/>
    <row r="71" s="96" customFormat="1" ht="14.25"/>
    <row r="72" s="96" customFormat="1" ht="14.25"/>
    <row r="73" s="96" customFormat="1" ht="14.25"/>
    <row r="74" s="96" customFormat="1" ht="14.25"/>
    <row r="75" s="96" customFormat="1" ht="14.25"/>
    <row r="76" s="96" customFormat="1" ht="14.25"/>
    <row r="77" s="96" customFormat="1" ht="14.25"/>
    <row r="78" s="96" customFormat="1" ht="14.25"/>
    <row r="79" s="96" customFormat="1" ht="14.25"/>
    <row r="80" s="96" customFormat="1" ht="14.25"/>
    <row r="81" s="96" customFormat="1" ht="14.25"/>
    <row r="82" s="96" customFormat="1" ht="14.25"/>
    <row r="83" s="96" customFormat="1" ht="14.25"/>
    <row r="84" s="96" customFormat="1" ht="14.25"/>
    <row r="85" s="96" customFormat="1" ht="14.25"/>
    <row r="86" s="96" customFormat="1" ht="14.25"/>
    <row r="87" s="96" customFormat="1" ht="14.25"/>
    <row r="88" s="96" customFormat="1" ht="14.25"/>
    <row r="89" s="96" customFormat="1" ht="14.25"/>
    <row r="90" s="96" customFormat="1" ht="14.25"/>
    <row r="91" s="96" customFormat="1" ht="14.25"/>
    <row r="92" s="96" customFormat="1" ht="14.25"/>
    <row r="93" s="96" customFormat="1" ht="14.25"/>
    <row r="94" s="96" customFormat="1" ht="14.25"/>
    <row r="95" s="96" customFormat="1" ht="14.25"/>
    <row r="96" s="96" customFormat="1" ht="14.25"/>
    <row r="97" s="96" customFormat="1" ht="14.25"/>
    <row r="98" s="96" customFormat="1" ht="14.25"/>
    <row r="99" s="96" customFormat="1" ht="14.25"/>
    <row r="100" s="96" customFormat="1" ht="14.25"/>
    <row r="101" s="96" customFormat="1" ht="14.25"/>
    <row r="102" s="96" customFormat="1" ht="14.25"/>
    <row r="103" s="96" customFormat="1" ht="14.25"/>
    <row r="104" s="96" customFormat="1" ht="14.25"/>
    <row r="105" s="96" customFormat="1" ht="14.25"/>
    <row r="106" s="96" customFormat="1" ht="14.25"/>
    <row r="107" s="96" customFormat="1" ht="14.25"/>
    <row r="108" s="96" customFormat="1" ht="14.25"/>
    <row r="109" s="96" customFormat="1" ht="14.25"/>
    <row r="110" s="96" customFormat="1" ht="14.25"/>
    <row r="111" s="96" customFormat="1" ht="14.25"/>
    <row r="112" s="96" customFormat="1" ht="14.25"/>
    <row r="113" s="96" customFormat="1" ht="14.25"/>
    <row r="114" s="96" customFormat="1" ht="14.25"/>
    <row r="115" s="96" customFormat="1" ht="14.25"/>
    <row r="116" s="96" customFormat="1" ht="14.25"/>
    <row r="117" s="96" customFormat="1" ht="14.25"/>
    <row r="118" s="96" customFormat="1" ht="14.25"/>
    <row r="119" s="96" customFormat="1" ht="14.25"/>
    <row r="120" s="96" customFormat="1" ht="14.25"/>
    <row r="121" s="96" customFormat="1" ht="14.25"/>
    <row r="122" s="96" customFormat="1" ht="14.25"/>
    <row r="123" s="96" customFormat="1" ht="14.25"/>
    <row r="124" s="96" customFormat="1" ht="14.25"/>
    <row r="125" s="96" customFormat="1" ht="14.25"/>
    <row r="126" s="96" customFormat="1" ht="14.25"/>
    <row r="127" s="96" customFormat="1" ht="14.25"/>
    <row r="128" s="96" customFormat="1" ht="14.25"/>
    <row r="129" s="96" customFormat="1" ht="14.25"/>
    <row r="130" s="96" customFormat="1" ht="14.25"/>
    <row r="131" s="96" customFormat="1" ht="14.25"/>
    <row r="132" s="96" customFormat="1" ht="14.25"/>
    <row r="133" s="96" customFormat="1" ht="14.25"/>
    <row r="134" s="96" customFormat="1" ht="14.25"/>
    <row r="135" s="96" customFormat="1" ht="14.25"/>
    <row r="136" s="96" customFormat="1" ht="14.25"/>
    <row r="137" s="96" customFormat="1" ht="14.25"/>
    <row r="138" s="96" customFormat="1" ht="14.25"/>
    <row r="139" s="96" customFormat="1" ht="14.25"/>
    <row r="140" s="96" customFormat="1" ht="14.25"/>
    <row r="141" s="96" customFormat="1" ht="14.25"/>
    <row r="142" s="96" customFormat="1" ht="14.25"/>
    <row r="143" s="96" customFormat="1" ht="14.25"/>
    <row r="144" s="96" customFormat="1" ht="14.25"/>
    <row r="145" s="96" customFormat="1" ht="14.25"/>
    <row r="146" s="96" customFormat="1" ht="14.25"/>
    <row r="147" s="96" customFormat="1" ht="14.25"/>
    <row r="148" s="96" customFormat="1" ht="14.25"/>
    <row r="149" s="96" customFormat="1" ht="14.25"/>
    <row r="150" s="96" customFormat="1" ht="14.25"/>
    <row r="151" s="96" customFormat="1" ht="14.25"/>
    <row r="152" s="96" customFormat="1" ht="14.25"/>
  </sheetData>
  <mergeCells count="201">
    <mergeCell ref="BA12:BF12"/>
    <mergeCell ref="BA13:BF13"/>
    <mergeCell ref="BA14:BF14"/>
    <mergeCell ref="BA15:BF15"/>
    <mergeCell ref="BA16:BF16"/>
    <mergeCell ref="BA17:BF17"/>
    <mergeCell ref="BA18:BF18"/>
    <mergeCell ref="AD17:AG17"/>
    <mergeCell ref="AH17:AK17"/>
    <mergeCell ref="AU17:AZ17"/>
    <mergeCell ref="AU18:AZ18"/>
    <mergeCell ref="AU16:AZ16"/>
    <mergeCell ref="AD16:AG16"/>
    <mergeCell ref="AH16:AK16"/>
    <mergeCell ref="AD18:AG18"/>
    <mergeCell ref="AH18:AK18"/>
    <mergeCell ref="AD15:AG15"/>
    <mergeCell ref="AH15:AK15"/>
    <mergeCell ref="AP13:AQ13"/>
    <mergeCell ref="AR13:AT13"/>
    <mergeCell ref="AL14:AM14"/>
    <mergeCell ref="AN14:AO14"/>
    <mergeCell ref="AP14:AQ14"/>
    <mergeCell ref="AR14:AT14"/>
    <mergeCell ref="D17:G17"/>
    <mergeCell ref="D18:G18"/>
    <mergeCell ref="B17:C17"/>
    <mergeCell ref="B18:C18"/>
    <mergeCell ref="D13:G13"/>
    <mergeCell ref="D14:G14"/>
    <mergeCell ref="D15:G15"/>
    <mergeCell ref="D16:G16"/>
    <mergeCell ref="B7:C8"/>
    <mergeCell ref="B9:C9"/>
    <mergeCell ref="B10:C10"/>
    <mergeCell ref="B11:C11"/>
    <mergeCell ref="B12:C12"/>
    <mergeCell ref="B13:C13"/>
    <mergeCell ref="B14:C14"/>
    <mergeCell ref="B15:C15"/>
    <mergeCell ref="B16:C16"/>
    <mergeCell ref="D11:G11"/>
    <mergeCell ref="D12:G12"/>
    <mergeCell ref="Z17:AC17"/>
    <mergeCell ref="Z18:AC18"/>
    <mergeCell ref="H18:I18"/>
    <mergeCell ref="H17:I17"/>
    <mergeCell ref="J17:M17"/>
    <mergeCell ref="J18:M18"/>
    <mergeCell ref="Q13:Y13"/>
    <mergeCell ref="Q14:Y14"/>
    <mergeCell ref="Q15:Y15"/>
    <mergeCell ref="Q16:Y16"/>
    <mergeCell ref="Q17:Y17"/>
    <mergeCell ref="Q18:Y18"/>
    <mergeCell ref="Z13:AC13"/>
    <mergeCell ref="AN24:AR24"/>
    <mergeCell ref="AS24:BF24"/>
    <mergeCell ref="B19:BF19"/>
    <mergeCell ref="B20:I20"/>
    <mergeCell ref="J20:AM20"/>
    <mergeCell ref="AN20:AR23"/>
    <mergeCell ref="AS20:BF23"/>
    <mergeCell ref="B21:I21"/>
    <mergeCell ref="J21:AM21"/>
    <mergeCell ref="B22:I22"/>
    <mergeCell ref="J22:AM22"/>
    <mergeCell ref="B23:I23"/>
    <mergeCell ref="J23:AM23"/>
    <mergeCell ref="B24:I24"/>
    <mergeCell ref="J24:AM24"/>
    <mergeCell ref="AD14:AG14"/>
    <mergeCell ref="AH14:AK14"/>
    <mergeCell ref="H16:I16"/>
    <mergeCell ref="H15:I15"/>
    <mergeCell ref="J15:M15"/>
    <mergeCell ref="J16:M16"/>
    <mergeCell ref="J12:M12"/>
    <mergeCell ref="AL11:AM11"/>
    <mergeCell ref="AD13:AG13"/>
    <mergeCell ref="AH13:AK13"/>
    <mergeCell ref="H14:I14"/>
    <mergeCell ref="H13:I13"/>
    <mergeCell ref="J13:M13"/>
    <mergeCell ref="J14:M14"/>
    <mergeCell ref="Z14:AC14"/>
    <mergeCell ref="Z15:AC15"/>
    <mergeCell ref="Z16:AC16"/>
    <mergeCell ref="AN11:AO11"/>
    <mergeCell ref="AP11:AQ11"/>
    <mergeCell ref="AR11:AT11"/>
    <mergeCell ref="AL12:AM12"/>
    <mergeCell ref="AN12:AO12"/>
    <mergeCell ref="AD12:AG12"/>
    <mergeCell ref="AH12:AK12"/>
    <mergeCell ref="Q11:Y11"/>
    <mergeCell ref="Q12:Y12"/>
    <mergeCell ref="Z11:AC11"/>
    <mergeCell ref="Z12:AC12"/>
    <mergeCell ref="AD9:AG9"/>
    <mergeCell ref="AH9:AK9"/>
    <mergeCell ref="AU9:AZ9"/>
    <mergeCell ref="AL9:AM9"/>
    <mergeCell ref="AN9:AO9"/>
    <mergeCell ref="AP9:AQ9"/>
    <mergeCell ref="AR9:AT9"/>
    <mergeCell ref="AL10:AM10"/>
    <mergeCell ref="AN10:AO10"/>
    <mergeCell ref="AP10:AQ10"/>
    <mergeCell ref="AR10:AT10"/>
    <mergeCell ref="AU12:AZ12"/>
    <mergeCell ref="AD11:AG11"/>
    <mergeCell ref="AH11:AK11"/>
    <mergeCell ref="AU11:AZ11"/>
    <mergeCell ref="H12:I12"/>
    <mergeCell ref="H11:I11"/>
    <mergeCell ref="J11:M11"/>
    <mergeCell ref="D7:G8"/>
    <mergeCell ref="H10:I10"/>
    <mergeCell ref="H9:I9"/>
    <mergeCell ref="AD7:AG8"/>
    <mergeCell ref="J9:M9"/>
    <mergeCell ref="J10:M10"/>
    <mergeCell ref="D9:G9"/>
    <mergeCell ref="D10:G10"/>
    <mergeCell ref="AD10:AG10"/>
    <mergeCell ref="Z7:AC8"/>
    <mergeCell ref="Z9:AC9"/>
    <mergeCell ref="Z10:AC10"/>
    <mergeCell ref="Q7:Y8"/>
    <mergeCell ref="Q9:Y9"/>
    <mergeCell ref="Q10:Y10"/>
    <mergeCell ref="AH10:AK10"/>
    <mergeCell ref="AU10:AZ10"/>
    <mergeCell ref="I5:O5"/>
    <mergeCell ref="P5:V5"/>
    <mergeCell ref="W5:AC5"/>
    <mergeCell ref="AT5:AZ5"/>
    <mergeCell ref="BA5:BF5"/>
    <mergeCell ref="B3:AC3"/>
    <mergeCell ref="AD3:BF3"/>
    <mergeCell ref="B4:H4"/>
    <mergeCell ref="I4:O4"/>
    <mergeCell ref="P4:V4"/>
    <mergeCell ref="W4:AC4"/>
    <mergeCell ref="AD4:AJ6"/>
    <mergeCell ref="AK4:AS6"/>
    <mergeCell ref="AT4:AZ4"/>
    <mergeCell ref="BA4:BF4"/>
    <mergeCell ref="B6:H6"/>
    <mergeCell ref="I6:O6"/>
    <mergeCell ref="P6:V6"/>
    <mergeCell ref="BA6:BF6"/>
    <mergeCell ref="BD1:BF1"/>
    <mergeCell ref="O2:AL2"/>
    <mergeCell ref="AM2:BF2"/>
    <mergeCell ref="B5:H5"/>
    <mergeCell ref="AP16:AQ16"/>
    <mergeCell ref="AR16:AT16"/>
    <mergeCell ref="AL17:AM17"/>
    <mergeCell ref="AN17:AO17"/>
    <mergeCell ref="AP17:AQ17"/>
    <mergeCell ref="AR17:AT17"/>
    <mergeCell ref="B1:N2"/>
    <mergeCell ref="O1:AT1"/>
    <mergeCell ref="AU1:AW1"/>
    <mergeCell ref="AH7:AK8"/>
    <mergeCell ref="AU7:AZ8"/>
    <mergeCell ref="H7:I8"/>
    <mergeCell ref="N7:P7"/>
    <mergeCell ref="W6:AC6"/>
    <mergeCell ref="AT6:AZ6"/>
    <mergeCell ref="J7:M8"/>
    <mergeCell ref="AL8:AM8"/>
    <mergeCell ref="AN8:AO8"/>
    <mergeCell ref="AP8:AQ8"/>
    <mergeCell ref="AL7:AT7"/>
    <mergeCell ref="AL18:AM18"/>
    <mergeCell ref="AN18:AO18"/>
    <mergeCell ref="AP18:AQ18"/>
    <mergeCell ref="AR18:AT18"/>
    <mergeCell ref="AP12:AQ12"/>
    <mergeCell ref="AR12:AT12"/>
    <mergeCell ref="AL13:AM13"/>
    <mergeCell ref="AN13:AO13"/>
    <mergeCell ref="BA1:BC1"/>
    <mergeCell ref="AR8:AT8"/>
    <mergeCell ref="AX1:AZ1"/>
    <mergeCell ref="AL15:AM15"/>
    <mergeCell ref="AN15:AO15"/>
    <mergeCell ref="AP15:AQ15"/>
    <mergeCell ref="AR15:AT15"/>
    <mergeCell ref="AL16:AM16"/>
    <mergeCell ref="AN16:AO16"/>
    <mergeCell ref="AU15:AZ15"/>
    <mergeCell ref="AU14:AZ14"/>
    <mergeCell ref="AU13:AZ13"/>
    <mergeCell ref="BA7:BF8"/>
    <mergeCell ref="BA9:BF9"/>
    <mergeCell ref="BA10:BF10"/>
    <mergeCell ref="BA11:BF11"/>
  </mergeCells>
  <conditionalFormatting sqref="J20:J24">
    <cfRule type="expression" priority="238" dxfId="13">
      <formula>$J20&lt;&gt;""</formula>
    </cfRule>
    <cfRule type="expression" priority="239" dxfId="1">
      <formula>$J20=""</formula>
    </cfRule>
  </conditionalFormatting>
  <conditionalFormatting sqref="AS20:AS24">
    <cfRule type="expression" priority="240" dxfId="13">
      <formula>$AS20&lt;&gt;""</formula>
    </cfRule>
    <cfRule type="expression" priority="241" dxfId="1">
      <formula>$AS20=""</formula>
    </cfRule>
  </conditionalFormatting>
  <conditionalFormatting sqref="BD1:BF1">
    <cfRule type="expression" priority="234" dxfId="13">
      <formula>$BD1&lt;&gt;""</formula>
    </cfRule>
    <cfRule type="expression" priority="235" dxfId="1">
      <formula>$BD1=""</formula>
    </cfRule>
  </conditionalFormatting>
  <conditionalFormatting sqref="AM2:BF2">
    <cfRule type="expression" priority="232" dxfId="13">
      <formula>$AM$2&lt;&gt;""</formula>
    </cfRule>
    <cfRule type="expression" priority="233" dxfId="1">
      <formula>$AM$2=""</formula>
    </cfRule>
  </conditionalFormatting>
  <conditionalFormatting sqref="AX1:AZ1">
    <cfRule type="expression" priority="236" dxfId="13">
      <formula>$AX1&lt;&gt;""</formula>
    </cfRule>
    <cfRule type="expression" priority="237" dxfId="1">
      <formula>$AX1=""</formula>
    </cfRule>
  </conditionalFormatting>
  <conditionalFormatting sqref="I4:O6">
    <cfRule type="expression" priority="230" dxfId="13">
      <formula>$I4&lt;&gt;""</formula>
    </cfRule>
    <cfRule type="expression" priority="231" dxfId="1">
      <formula>$I4=""</formula>
    </cfRule>
  </conditionalFormatting>
  <conditionalFormatting sqref="W4:AC6">
    <cfRule type="expression" priority="228" dxfId="13">
      <formula>$W4&lt;&gt;""</formula>
    </cfRule>
    <cfRule type="expression" priority="229" dxfId="1">
      <formula>$W4=""</formula>
    </cfRule>
  </conditionalFormatting>
  <conditionalFormatting sqref="BA4:BF6">
    <cfRule type="expression" priority="226" dxfId="13">
      <formula>$BA4&lt;&gt;""</formula>
    </cfRule>
    <cfRule type="expression" priority="227" dxfId="1">
      <formula>$BA4=""</formula>
    </cfRule>
  </conditionalFormatting>
  <conditionalFormatting sqref="D9 H9:J9 H10:I18 AN9 AP9 AR9 AU9:BA9 AU10:AZ18 AD9:AL9 AD10:AK18 N9:Q9 N10:P18 Z9:Z10">
    <cfRule type="expression" priority="223" dxfId="13">
      <formula>D9&lt;&gt;""</formula>
    </cfRule>
    <cfRule type="expression" priority="225" dxfId="1">
      <formula>D9=""</formula>
    </cfRule>
  </conditionalFormatting>
  <conditionalFormatting sqref="H9:J9 H10:I18 AU9:BA9 AU10:AZ18 AN9:AN18 AP9:AP18 AR9:AR18 AD9:AL9 AD10:AK18 N9:Q9 N10:P18 Z9:Z10">
    <cfRule type="expression" priority="224" dxfId="0">
      <formula>$D9&lt;&gt;""</formula>
    </cfRule>
  </conditionalFormatting>
  <conditionalFormatting sqref="N9:P18">
    <cfRule type="expression" priority="242" dxfId="163">
      <formula>$BH9&gt;0</formula>
    </cfRule>
  </conditionalFormatting>
  <conditionalFormatting sqref="AK4">
    <cfRule type="expression" priority="221" dxfId="13">
      <formula>$AM$2&lt;&gt;""</formula>
    </cfRule>
    <cfRule type="expression" priority="222" dxfId="1">
      <formula>$AM$2=""</formula>
    </cfRule>
  </conditionalFormatting>
  <conditionalFormatting sqref="D10">
    <cfRule type="expression" priority="219" dxfId="13">
      <formula>D10&lt;&gt;""</formula>
    </cfRule>
    <cfRule type="expression" priority="220" dxfId="1">
      <formula>D10=""</formula>
    </cfRule>
  </conditionalFormatting>
  <conditionalFormatting sqref="J10">
    <cfRule type="expression" priority="173" dxfId="13">
      <formula>J10&lt;&gt;""</formula>
    </cfRule>
    <cfRule type="expression" priority="175" dxfId="1">
      <formula>J10=""</formula>
    </cfRule>
  </conditionalFormatting>
  <conditionalFormatting sqref="J10">
    <cfRule type="expression" priority="174" dxfId="0">
      <formula>$D10&lt;&gt;""</formula>
    </cfRule>
  </conditionalFormatting>
  <conditionalFormatting sqref="J11">
    <cfRule type="expression" priority="170" dxfId="13">
      <formula>J11&lt;&gt;""</formula>
    </cfRule>
    <cfRule type="expression" priority="172" dxfId="1">
      <formula>J11=""</formula>
    </cfRule>
  </conditionalFormatting>
  <conditionalFormatting sqref="J11">
    <cfRule type="expression" priority="171" dxfId="0">
      <formula>$D11&lt;&gt;""</formula>
    </cfRule>
  </conditionalFormatting>
  <conditionalFormatting sqref="J12">
    <cfRule type="expression" priority="167" dxfId="13">
      <formula>J12&lt;&gt;""</formula>
    </cfRule>
    <cfRule type="expression" priority="169" dxfId="1">
      <formula>J12=""</formula>
    </cfRule>
  </conditionalFormatting>
  <conditionalFormatting sqref="J12">
    <cfRule type="expression" priority="168" dxfId="0">
      <formula>$D12&lt;&gt;""</formula>
    </cfRule>
  </conditionalFormatting>
  <conditionalFormatting sqref="J13">
    <cfRule type="expression" priority="164" dxfId="13">
      <formula>J13&lt;&gt;""</formula>
    </cfRule>
    <cfRule type="expression" priority="166" dxfId="1">
      <formula>J13=""</formula>
    </cfRule>
  </conditionalFormatting>
  <conditionalFormatting sqref="J13">
    <cfRule type="expression" priority="165" dxfId="0">
      <formula>$D13&lt;&gt;""</formula>
    </cfRule>
  </conditionalFormatting>
  <conditionalFormatting sqref="J14">
    <cfRule type="expression" priority="161" dxfId="13">
      <formula>J14&lt;&gt;""</formula>
    </cfRule>
    <cfRule type="expression" priority="163" dxfId="1">
      <formula>J14=""</formula>
    </cfRule>
  </conditionalFormatting>
  <conditionalFormatting sqref="J14">
    <cfRule type="expression" priority="162" dxfId="0">
      <formula>$D14&lt;&gt;""</formula>
    </cfRule>
  </conditionalFormatting>
  <conditionalFormatting sqref="J15">
    <cfRule type="expression" priority="158" dxfId="13">
      <formula>J15&lt;&gt;""</formula>
    </cfRule>
    <cfRule type="expression" priority="160" dxfId="1">
      <formula>J15=""</formula>
    </cfRule>
  </conditionalFormatting>
  <conditionalFormatting sqref="J15">
    <cfRule type="expression" priority="159" dxfId="0">
      <formula>$D15&lt;&gt;""</formula>
    </cfRule>
  </conditionalFormatting>
  <conditionalFormatting sqref="J16">
    <cfRule type="expression" priority="155" dxfId="13">
      <formula>J16&lt;&gt;""</formula>
    </cfRule>
    <cfRule type="expression" priority="157" dxfId="1">
      <formula>J16=""</formula>
    </cfRule>
  </conditionalFormatting>
  <conditionalFormatting sqref="J16">
    <cfRule type="expression" priority="156" dxfId="0">
      <formula>$D16&lt;&gt;""</formula>
    </cfRule>
  </conditionalFormatting>
  <conditionalFormatting sqref="J17">
    <cfRule type="expression" priority="152" dxfId="13">
      <formula>J17&lt;&gt;""</formula>
    </cfRule>
    <cfRule type="expression" priority="154" dxfId="1">
      <formula>J17=""</formula>
    </cfRule>
  </conditionalFormatting>
  <conditionalFormatting sqref="J17">
    <cfRule type="expression" priority="153" dxfId="0">
      <formula>$D17&lt;&gt;""</formula>
    </cfRule>
  </conditionalFormatting>
  <conditionalFormatting sqref="J18">
    <cfRule type="expression" priority="149" dxfId="13">
      <formula>J18&lt;&gt;""</formula>
    </cfRule>
    <cfRule type="expression" priority="151" dxfId="1">
      <formula>J18=""</formula>
    </cfRule>
  </conditionalFormatting>
  <conditionalFormatting sqref="J18">
    <cfRule type="expression" priority="150" dxfId="0">
      <formula>$D18&lt;&gt;""</formula>
    </cfRule>
  </conditionalFormatting>
  <conditionalFormatting sqref="AL10 AN10 AP10 AR10">
    <cfRule type="expression" priority="146" dxfId="13">
      <formula>AL10&lt;&gt;""</formula>
    </cfRule>
    <cfRule type="expression" priority="148" dxfId="1">
      <formula>AL10=""</formula>
    </cfRule>
  </conditionalFormatting>
  <conditionalFormatting sqref="AL10">
    <cfRule type="expression" priority="147" dxfId="0">
      <formula>$D10&lt;&gt;""</formula>
    </cfRule>
  </conditionalFormatting>
  <conditionalFormatting sqref="AL11 AN11 AP11 AR11">
    <cfRule type="expression" priority="143" dxfId="13">
      <formula>AL11&lt;&gt;""</formula>
    </cfRule>
    <cfRule type="expression" priority="145" dxfId="1">
      <formula>AL11=""</formula>
    </cfRule>
  </conditionalFormatting>
  <conditionalFormatting sqref="AL11">
    <cfRule type="expression" priority="144" dxfId="0">
      <formula>$D11&lt;&gt;""</formula>
    </cfRule>
  </conditionalFormatting>
  <conditionalFormatting sqref="AL12 AN12 AP12 AR12">
    <cfRule type="expression" priority="140" dxfId="13">
      <formula>AL12&lt;&gt;""</formula>
    </cfRule>
    <cfRule type="expression" priority="142" dxfId="1">
      <formula>AL12=""</formula>
    </cfRule>
  </conditionalFormatting>
  <conditionalFormatting sqref="AL12">
    <cfRule type="expression" priority="141" dxfId="0">
      <formula>$D12&lt;&gt;""</formula>
    </cfRule>
  </conditionalFormatting>
  <conditionalFormatting sqref="AL13 AN13 AP13 AR13">
    <cfRule type="expression" priority="137" dxfId="13">
      <formula>AL13&lt;&gt;""</formula>
    </cfRule>
    <cfRule type="expression" priority="139" dxfId="1">
      <formula>AL13=""</formula>
    </cfRule>
  </conditionalFormatting>
  <conditionalFormatting sqref="AL13">
    <cfRule type="expression" priority="138" dxfId="0">
      <formula>$D13&lt;&gt;""</formula>
    </cfRule>
  </conditionalFormatting>
  <conditionalFormatting sqref="AL14 AN14 AP14 AR14">
    <cfRule type="expression" priority="134" dxfId="13">
      <formula>AL14&lt;&gt;""</formula>
    </cfRule>
    <cfRule type="expression" priority="136" dxfId="1">
      <formula>AL14=""</formula>
    </cfRule>
  </conditionalFormatting>
  <conditionalFormatting sqref="AL14">
    <cfRule type="expression" priority="135" dxfId="0">
      <formula>$D14&lt;&gt;""</formula>
    </cfRule>
  </conditionalFormatting>
  <conditionalFormatting sqref="AL15 AN15 AP15 AR15">
    <cfRule type="expression" priority="131" dxfId="13">
      <formula>AL15&lt;&gt;""</formula>
    </cfRule>
    <cfRule type="expression" priority="133" dxfId="1">
      <formula>AL15=""</formula>
    </cfRule>
  </conditionalFormatting>
  <conditionalFormatting sqref="AL15">
    <cfRule type="expression" priority="132" dxfId="0">
      <formula>$D15&lt;&gt;""</formula>
    </cfRule>
  </conditionalFormatting>
  <conditionalFormatting sqref="AL16 AN16 AP16 AR16">
    <cfRule type="expression" priority="128" dxfId="13">
      <formula>AL16&lt;&gt;""</formula>
    </cfRule>
    <cfRule type="expression" priority="130" dxfId="1">
      <formula>AL16=""</formula>
    </cfRule>
  </conditionalFormatting>
  <conditionalFormatting sqref="AL16">
    <cfRule type="expression" priority="129" dxfId="0">
      <formula>$D16&lt;&gt;""</formula>
    </cfRule>
  </conditionalFormatting>
  <conditionalFormatting sqref="AL17 AN17 AP17 AR17">
    <cfRule type="expression" priority="125" dxfId="13">
      <formula>AL17&lt;&gt;""</formula>
    </cfRule>
    <cfRule type="expression" priority="127" dxfId="1">
      <formula>AL17=""</formula>
    </cfRule>
  </conditionalFormatting>
  <conditionalFormatting sqref="AL17">
    <cfRule type="expression" priority="126" dxfId="0">
      <formula>$D17&lt;&gt;""</formula>
    </cfRule>
  </conditionalFormatting>
  <conditionalFormatting sqref="AL18 AN18 AP18 AR18">
    <cfRule type="expression" priority="122" dxfId="13">
      <formula>AL18&lt;&gt;""</formula>
    </cfRule>
    <cfRule type="expression" priority="124" dxfId="1">
      <formula>AL18=""</formula>
    </cfRule>
  </conditionalFormatting>
  <conditionalFormatting sqref="AL18">
    <cfRule type="expression" priority="123" dxfId="0">
      <formula>$D18&lt;&gt;""</formula>
    </cfRule>
  </conditionalFormatting>
  <conditionalFormatting sqref="D11">
    <cfRule type="expression" priority="120" dxfId="13">
      <formula>D11&lt;&gt;""</formula>
    </cfRule>
    <cfRule type="expression" priority="121" dxfId="1">
      <formula>D11=""</formula>
    </cfRule>
  </conditionalFormatting>
  <conditionalFormatting sqref="D12">
    <cfRule type="expression" priority="118" dxfId="13">
      <formula>D12&lt;&gt;""</formula>
    </cfRule>
    <cfRule type="expression" priority="119" dxfId="1">
      <formula>D12=""</formula>
    </cfRule>
  </conditionalFormatting>
  <conditionalFormatting sqref="D13">
    <cfRule type="expression" priority="116" dxfId="13">
      <formula>D13&lt;&gt;""</formula>
    </cfRule>
    <cfRule type="expression" priority="117" dxfId="1">
      <formula>D13=""</formula>
    </cfRule>
  </conditionalFormatting>
  <conditionalFormatting sqref="D14">
    <cfRule type="expression" priority="114" dxfId="13">
      <formula>D14&lt;&gt;""</formula>
    </cfRule>
    <cfRule type="expression" priority="115" dxfId="1">
      <formula>D14=""</formula>
    </cfRule>
  </conditionalFormatting>
  <conditionalFormatting sqref="D15">
    <cfRule type="expression" priority="112" dxfId="13">
      <formula>D15&lt;&gt;""</formula>
    </cfRule>
    <cfRule type="expression" priority="113" dxfId="1">
      <formula>D15=""</formula>
    </cfRule>
  </conditionalFormatting>
  <conditionalFormatting sqref="D16">
    <cfRule type="expression" priority="110" dxfId="13">
      <formula>D16&lt;&gt;""</formula>
    </cfRule>
    <cfRule type="expression" priority="111" dxfId="1">
      <formula>D16=""</formula>
    </cfRule>
  </conditionalFormatting>
  <conditionalFormatting sqref="D17">
    <cfRule type="expression" priority="108" dxfId="13">
      <formula>D17&lt;&gt;""</formula>
    </cfRule>
    <cfRule type="expression" priority="109" dxfId="1">
      <formula>D17=""</formula>
    </cfRule>
  </conditionalFormatting>
  <conditionalFormatting sqref="D18">
    <cfRule type="expression" priority="106" dxfId="13">
      <formula>D18&lt;&gt;""</formula>
    </cfRule>
    <cfRule type="expression" priority="107" dxfId="1">
      <formula>D18=""</formula>
    </cfRule>
  </conditionalFormatting>
  <conditionalFormatting sqref="Z11">
    <cfRule type="expression" priority="76" dxfId="13">
      <formula>Z11&lt;&gt;""</formula>
    </cfRule>
    <cfRule type="expression" priority="78" dxfId="1">
      <formula>Z11=""</formula>
    </cfRule>
  </conditionalFormatting>
  <conditionalFormatting sqref="Z11">
    <cfRule type="expression" priority="77" dxfId="0">
      <formula>$D11&lt;&gt;""</formula>
    </cfRule>
  </conditionalFormatting>
  <conditionalFormatting sqref="Z12">
    <cfRule type="expression" priority="73" dxfId="13">
      <formula>Z12&lt;&gt;""</formula>
    </cfRule>
    <cfRule type="expression" priority="75" dxfId="1">
      <formula>Z12=""</formula>
    </cfRule>
  </conditionalFormatting>
  <conditionalFormatting sqref="Z12">
    <cfRule type="expression" priority="74" dxfId="0">
      <formula>$D12&lt;&gt;""</formula>
    </cfRule>
  </conditionalFormatting>
  <conditionalFormatting sqref="Z13">
    <cfRule type="expression" priority="70" dxfId="13">
      <formula>Z13&lt;&gt;""</formula>
    </cfRule>
    <cfRule type="expression" priority="72" dxfId="1">
      <formula>Z13=""</formula>
    </cfRule>
  </conditionalFormatting>
  <conditionalFormatting sqref="Z13">
    <cfRule type="expression" priority="71" dxfId="0">
      <formula>$D13&lt;&gt;""</formula>
    </cfRule>
  </conditionalFormatting>
  <conditionalFormatting sqref="Z14">
    <cfRule type="expression" priority="67" dxfId="13">
      <formula>Z14&lt;&gt;""</formula>
    </cfRule>
    <cfRule type="expression" priority="69" dxfId="1">
      <formula>Z14=""</formula>
    </cfRule>
  </conditionalFormatting>
  <conditionalFormatting sqref="Z14">
    <cfRule type="expression" priority="68" dxfId="0">
      <formula>$D14&lt;&gt;""</formula>
    </cfRule>
  </conditionalFormatting>
  <conditionalFormatting sqref="Z15">
    <cfRule type="expression" priority="64" dxfId="13">
      <formula>Z15&lt;&gt;""</formula>
    </cfRule>
    <cfRule type="expression" priority="66" dxfId="1">
      <formula>Z15=""</formula>
    </cfRule>
  </conditionalFormatting>
  <conditionalFormatting sqref="Z15">
    <cfRule type="expression" priority="65" dxfId="0">
      <formula>$D15&lt;&gt;""</formula>
    </cfRule>
  </conditionalFormatting>
  <conditionalFormatting sqref="Z16">
    <cfRule type="expression" priority="61" dxfId="13">
      <formula>Z16&lt;&gt;""</formula>
    </cfRule>
    <cfRule type="expression" priority="63" dxfId="1">
      <formula>Z16=""</formula>
    </cfRule>
  </conditionalFormatting>
  <conditionalFormatting sqref="Z16">
    <cfRule type="expression" priority="62" dxfId="0">
      <formula>$D16&lt;&gt;""</formula>
    </cfRule>
  </conditionalFormatting>
  <conditionalFormatting sqref="Z17">
    <cfRule type="expression" priority="58" dxfId="13">
      <formula>Z17&lt;&gt;""</formula>
    </cfRule>
    <cfRule type="expression" priority="60" dxfId="1">
      <formula>Z17=""</formula>
    </cfRule>
  </conditionalFormatting>
  <conditionalFormatting sqref="Z17">
    <cfRule type="expression" priority="59" dxfId="0">
      <formula>$D17&lt;&gt;""</formula>
    </cfRule>
  </conditionalFormatting>
  <conditionalFormatting sqref="Z18">
    <cfRule type="expression" priority="55" dxfId="13">
      <formula>Z18&lt;&gt;""</formula>
    </cfRule>
    <cfRule type="expression" priority="57" dxfId="1">
      <formula>Z18=""</formula>
    </cfRule>
  </conditionalFormatting>
  <conditionalFormatting sqref="Z18">
    <cfRule type="expression" priority="56" dxfId="0">
      <formula>$D18&lt;&gt;""</formula>
    </cfRule>
  </conditionalFormatting>
  <conditionalFormatting sqref="Q10">
    <cfRule type="expression" priority="52" dxfId="13">
      <formula>Q10&lt;&gt;""</formula>
    </cfRule>
    <cfRule type="expression" priority="54" dxfId="1">
      <formula>Q10=""</formula>
    </cfRule>
  </conditionalFormatting>
  <conditionalFormatting sqref="Q10">
    <cfRule type="expression" priority="53" dxfId="0">
      <formula>$D10&lt;&gt;""</formula>
    </cfRule>
  </conditionalFormatting>
  <conditionalFormatting sqref="Q11">
    <cfRule type="expression" priority="49" dxfId="13">
      <formula>Q11&lt;&gt;""</formula>
    </cfRule>
    <cfRule type="expression" priority="51" dxfId="1">
      <formula>Q11=""</formula>
    </cfRule>
  </conditionalFormatting>
  <conditionalFormatting sqref="Q11">
    <cfRule type="expression" priority="50" dxfId="0">
      <formula>$D11&lt;&gt;""</formula>
    </cfRule>
  </conditionalFormatting>
  <conditionalFormatting sqref="Q12">
    <cfRule type="expression" priority="46" dxfId="13">
      <formula>Q12&lt;&gt;""</formula>
    </cfRule>
    <cfRule type="expression" priority="48" dxfId="1">
      <formula>Q12=""</formula>
    </cfRule>
  </conditionalFormatting>
  <conditionalFormatting sqref="Q12">
    <cfRule type="expression" priority="47" dxfId="0">
      <formula>$D12&lt;&gt;""</formula>
    </cfRule>
  </conditionalFormatting>
  <conditionalFormatting sqref="Q13">
    <cfRule type="expression" priority="43" dxfId="13">
      <formula>Q13&lt;&gt;""</formula>
    </cfRule>
    <cfRule type="expression" priority="45" dxfId="1">
      <formula>Q13=""</formula>
    </cfRule>
  </conditionalFormatting>
  <conditionalFormatting sqref="Q13">
    <cfRule type="expression" priority="44" dxfId="0">
      <formula>$D13&lt;&gt;""</formula>
    </cfRule>
  </conditionalFormatting>
  <conditionalFormatting sqref="Q14">
    <cfRule type="expression" priority="40" dxfId="13">
      <formula>Q14&lt;&gt;""</formula>
    </cfRule>
    <cfRule type="expression" priority="42" dxfId="1">
      <formula>Q14=""</formula>
    </cfRule>
  </conditionalFormatting>
  <conditionalFormatting sqref="Q14">
    <cfRule type="expression" priority="41" dxfId="0">
      <formula>$D14&lt;&gt;""</formula>
    </cfRule>
  </conditionalFormatting>
  <conditionalFormatting sqref="Q15">
    <cfRule type="expression" priority="37" dxfId="13">
      <formula>Q15&lt;&gt;""</formula>
    </cfRule>
    <cfRule type="expression" priority="39" dxfId="1">
      <formula>Q15=""</formula>
    </cfRule>
  </conditionalFormatting>
  <conditionalFormatting sqref="Q15">
    <cfRule type="expression" priority="38" dxfId="0">
      <formula>$D15&lt;&gt;""</formula>
    </cfRule>
  </conditionalFormatting>
  <conditionalFormatting sqref="Q16">
    <cfRule type="expression" priority="34" dxfId="13">
      <formula>Q16&lt;&gt;""</formula>
    </cfRule>
    <cfRule type="expression" priority="36" dxfId="1">
      <formula>Q16=""</formula>
    </cfRule>
  </conditionalFormatting>
  <conditionalFormatting sqref="Q16">
    <cfRule type="expression" priority="35" dxfId="0">
      <formula>$D16&lt;&gt;""</formula>
    </cfRule>
  </conditionalFormatting>
  <conditionalFormatting sqref="Q17">
    <cfRule type="expression" priority="31" dxfId="13">
      <formula>Q17&lt;&gt;""</formula>
    </cfRule>
    <cfRule type="expression" priority="33" dxfId="1">
      <formula>Q17=""</formula>
    </cfRule>
  </conditionalFormatting>
  <conditionalFormatting sqref="Q17">
    <cfRule type="expression" priority="32" dxfId="0">
      <formula>$D17&lt;&gt;""</formula>
    </cfRule>
  </conditionalFormatting>
  <conditionalFormatting sqref="Q18">
    <cfRule type="expression" priority="28" dxfId="13">
      <formula>Q18&lt;&gt;""</formula>
    </cfRule>
    <cfRule type="expression" priority="30" dxfId="1">
      <formula>Q18=""</formula>
    </cfRule>
  </conditionalFormatting>
  <conditionalFormatting sqref="Q18">
    <cfRule type="expression" priority="29" dxfId="0">
      <formula>$D18&lt;&gt;""</formula>
    </cfRule>
  </conditionalFormatting>
  <conditionalFormatting sqref="BA10">
    <cfRule type="expression" priority="25" dxfId="13">
      <formula>BA10&lt;&gt;""</formula>
    </cfRule>
    <cfRule type="expression" priority="27" dxfId="1">
      <formula>BA10=""</formula>
    </cfRule>
  </conditionalFormatting>
  <conditionalFormatting sqref="BA10">
    <cfRule type="expression" priority="26" dxfId="0">
      <formula>$D10&lt;&gt;""</formula>
    </cfRule>
  </conditionalFormatting>
  <conditionalFormatting sqref="BA11">
    <cfRule type="expression" priority="22" dxfId="13">
      <formula>BA11&lt;&gt;""</formula>
    </cfRule>
    <cfRule type="expression" priority="24" dxfId="1">
      <formula>BA11=""</formula>
    </cfRule>
  </conditionalFormatting>
  <conditionalFormatting sqref="BA11">
    <cfRule type="expression" priority="23" dxfId="0">
      <formula>$D11&lt;&gt;""</formula>
    </cfRule>
  </conditionalFormatting>
  <conditionalFormatting sqref="BA12">
    <cfRule type="expression" priority="19" dxfId="13">
      <formula>BA12&lt;&gt;""</formula>
    </cfRule>
    <cfRule type="expression" priority="21" dxfId="1">
      <formula>BA12=""</formula>
    </cfRule>
  </conditionalFormatting>
  <conditionalFormatting sqref="BA12">
    <cfRule type="expression" priority="20" dxfId="0">
      <formula>$D12&lt;&gt;""</formula>
    </cfRule>
  </conditionalFormatting>
  <conditionalFormatting sqref="BA13">
    <cfRule type="expression" priority="16" dxfId="13">
      <formula>BA13&lt;&gt;""</formula>
    </cfRule>
    <cfRule type="expression" priority="18" dxfId="1">
      <formula>BA13=""</formula>
    </cfRule>
  </conditionalFormatting>
  <conditionalFormatting sqref="BA13">
    <cfRule type="expression" priority="17" dxfId="0">
      <formula>$D13&lt;&gt;""</formula>
    </cfRule>
  </conditionalFormatting>
  <conditionalFormatting sqref="BA14">
    <cfRule type="expression" priority="13" dxfId="13">
      <formula>BA14&lt;&gt;""</formula>
    </cfRule>
    <cfRule type="expression" priority="15" dxfId="1">
      <formula>BA14=""</formula>
    </cfRule>
  </conditionalFormatting>
  <conditionalFormatting sqref="BA14">
    <cfRule type="expression" priority="14" dxfId="0">
      <formula>$D14&lt;&gt;""</formula>
    </cfRule>
  </conditionalFormatting>
  <conditionalFormatting sqref="BA15">
    <cfRule type="expression" priority="10" dxfId="13">
      <formula>BA15&lt;&gt;""</formula>
    </cfRule>
    <cfRule type="expression" priority="12" dxfId="1">
      <formula>BA15=""</formula>
    </cfRule>
  </conditionalFormatting>
  <conditionalFormatting sqref="BA15">
    <cfRule type="expression" priority="11" dxfId="0">
      <formula>$D15&lt;&gt;""</formula>
    </cfRule>
  </conditionalFormatting>
  <conditionalFormatting sqref="BA16">
    <cfRule type="expression" priority="7" dxfId="13">
      <formula>BA16&lt;&gt;""</formula>
    </cfRule>
    <cfRule type="expression" priority="9" dxfId="1">
      <formula>BA16=""</formula>
    </cfRule>
  </conditionalFormatting>
  <conditionalFormatting sqref="BA16">
    <cfRule type="expression" priority="8" dxfId="0">
      <formula>$D16&lt;&gt;""</formula>
    </cfRule>
  </conditionalFormatting>
  <conditionalFormatting sqref="BA17">
    <cfRule type="expression" priority="4" dxfId="13">
      <formula>BA17&lt;&gt;""</formula>
    </cfRule>
    <cfRule type="expression" priority="6" dxfId="1">
      <formula>BA17=""</formula>
    </cfRule>
  </conditionalFormatting>
  <conditionalFormatting sqref="BA17">
    <cfRule type="expression" priority="5" dxfId="0">
      <formula>$D17&lt;&gt;""</formula>
    </cfRule>
  </conditionalFormatting>
  <conditionalFormatting sqref="BA18">
    <cfRule type="expression" priority="1" dxfId="13">
      <formula>BA18&lt;&gt;""</formula>
    </cfRule>
    <cfRule type="expression" priority="3" dxfId="1">
      <formula>BA18=""</formula>
    </cfRule>
  </conditionalFormatting>
  <conditionalFormatting sqref="BA18">
    <cfRule type="expression" priority="2" dxfId="0">
      <formula>$D18&lt;&gt;""</formula>
    </cfRule>
  </conditionalFormatting>
  <printOptions horizontalCentered="1"/>
  <pageMargins left="0.2362204724409449" right="0.2362204724409449" top="0.7874015748031497" bottom="0.7874015748031497" header="0.31496062992125984" footer="0.31496062992125984"/>
  <pageSetup horizontalDpi="600" verticalDpi="600" orientation="landscape" paperSize="9" r:id="rId2"/>
  <headerFooter>
    <oddHeader>&amp;L&amp;8
        Version: huber_1.0
        Datum: 05.07.2021&amp;R&amp;G&amp;K00+000aaaa
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36"/>
  <sheetViews>
    <sheetView workbookViewId="0" topLeftCell="A514">
      <selection activeCell="B534" sqref="B534"/>
    </sheetView>
  </sheetViews>
  <sheetFormatPr defaultColWidth="11.00390625" defaultRowHeight="14.25"/>
  <cols>
    <col min="1" max="1" width="60.625" style="0" customWidth="1"/>
    <col min="2" max="2" width="60.625" style="7" customWidth="1"/>
    <col min="3" max="11" width="4.375" style="0" customWidth="1"/>
    <col min="12" max="12" width="11.00390625" style="0" customWidth="1"/>
  </cols>
  <sheetData>
    <row r="1" spans="1:12" s="1" customFormat="1" ht="14.25">
      <c r="A1" s="1">
        <v>1</v>
      </c>
      <c r="B1" s="2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L1">
        <f>Deckblatt!AQ3</f>
        <v>1</v>
      </c>
    </row>
    <row r="2" spans="1:12" ht="14.25">
      <c r="A2" s="3" t="s">
        <v>0</v>
      </c>
      <c r="B2" s="4" t="s">
        <v>1</v>
      </c>
      <c r="L2" t="str">
        <f>VLOOKUP(A2,A:J,$L$1,FALSE)</f>
        <v>Deutsch</v>
      </c>
    </row>
    <row r="3" spans="1:2" ht="14.25">
      <c r="A3" s="3"/>
      <c r="B3" s="4"/>
    </row>
    <row r="4" spans="1:12" ht="14.25">
      <c r="A4" s="5" t="s">
        <v>2</v>
      </c>
      <c r="B4" s="6" t="s">
        <v>3</v>
      </c>
      <c r="L4" t="str">
        <f aca="true" t="shared" si="0" ref="L4:L67">VLOOKUP(A4,A:J,$L$1,FALSE)</f>
        <v>Ja</v>
      </c>
    </row>
    <row r="5" spans="1:12" ht="14.25">
      <c r="A5" s="5" t="s">
        <v>4</v>
      </c>
      <c r="B5" s="6" t="s">
        <v>5</v>
      </c>
      <c r="L5" t="str">
        <f t="shared" si="0"/>
        <v>Nein</v>
      </c>
    </row>
    <row r="6" spans="1:12" ht="14.25">
      <c r="A6" s="85" t="s">
        <v>6</v>
      </c>
      <c r="B6" s="9" t="s">
        <v>7</v>
      </c>
      <c r="L6" t="str">
        <f t="shared" si="0"/>
        <v>Anforderungen erfüllt</v>
      </c>
    </row>
    <row r="7" spans="1:12" ht="14.25">
      <c r="A7" s="85" t="s">
        <v>8</v>
      </c>
      <c r="B7" s="9" t="s">
        <v>9</v>
      </c>
      <c r="L7" t="str">
        <f t="shared" si="0"/>
        <v>Anforderungen nicht vollständig erfüllt</v>
      </c>
    </row>
    <row r="8" spans="1:12" ht="14.25">
      <c r="A8" s="85" t="s">
        <v>10</v>
      </c>
      <c r="B8" s="9" t="s">
        <v>11</v>
      </c>
      <c r="L8" t="str">
        <f t="shared" si="0"/>
        <v>Anforderungen nicht erfüllt</v>
      </c>
    </row>
    <row r="9" spans="1:12" ht="14.25">
      <c r="A9" s="85" t="s">
        <v>12</v>
      </c>
      <c r="B9" s="9" t="s">
        <v>13</v>
      </c>
      <c r="L9" t="str">
        <f t="shared" si="0"/>
        <v>Eingabe nicht korrekt, bitte prüfen</v>
      </c>
    </row>
    <row r="10" spans="1:12" ht="14.25">
      <c r="A10" s="85" t="s">
        <v>14</v>
      </c>
      <c r="B10" s="9" t="s">
        <v>15</v>
      </c>
      <c r="L10" t="str">
        <f t="shared" si="0"/>
        <v>Adresse</v>
      </c>
    </row>
    <row r="11" spans="1:12" ht="28.5">
      <c r="A11" s="9" t="s">
        <v>16</v>
      </c>
      <c r="B11" s="9" t="s">
        <v>17</v>
      </c>
      <c r="L11" t="str">
        <f t="shared" si="0"/>
        <v xml:space="preserve">Abweichung zur Spezifikation,
Kundenakzeptanz liegt vor </v>
      </c>
    </row>
    <row r="12" spans="1:12" ht="14.25">
      <c r="A12" s="85" t="s">
        <v>18</v>
      </c>
      <c r="B12" s="9" t="s">
        <v>19</v>
      </c>
      <c r="L12" t="str">
        <f t="shared" si="0"/>
        <v>(sofern für das Produkt zutreffend)</v>
      </c>
    </row>
    <row r="13" spans="1:12" ht="14.25">
      <c r="A13" s="85" t="s">
        <v>20</v>
      </c>
      <c r="B13" s="9" t="s">
        <v>21</v>
      </c>
      <c r="L13" t="str">
        <f t="shared" si="0"/>
        <v>3D-Datensatzmessung</v>
      </c>
    </row>
    <row r="14" spans="1:12" ht="14.25">
      <c r="A14" s="85" t="s">
        <v>22</v>
      </c>
      <c r="B14" s="9" t="s">
        <v>23</v>
      </c>
      <c r="L14" t="str">
        <f t="shared" si="0"/>
        <v>Abladestelle</v>
      </c>
    </row>
    <row r="15" spans="1:12" ht="15.75" customHeight="1">
      <c r="A15" s="85" t="s">
        <v>24</v>
      </c>
      <c r="B15" s="9" t="s">
        <v>25</v>
      </c>
      <c r="L15" t="str">
        <f t="shared" si="0"/>
        <v>Abnahmerichtlinien</v>
      </c>
    </row>
    <row r="16" spans="1:12" ht="42.75">
      <c r="A16" s="9" t="s">
        <v>26</v>
      </c>
      <c r="B16" s="9" t="s">
        <v>27</v>
      </c>
      <c r="L16" t="str">
        <f t="shared" si="0"/>
        <v>Absicherung Besonderer Merkmale gemäß technischen Spezifikationen und vereinbarten Merkmalen (z. B. Poka Yoke, 100%-Prüfung, Prozessfähigkeiten, …)</v>
      </c>
    </row>
    <row r="17" spans="1:12" ht="15.75" customHeight="1">
      <c r="A17" s="85" t="s">
        <v>28</v>
      </c>
      <c r="B17" s="9" t="s">
        <v>29</v>
      </c>
      <c r="L17" t="str">
        <f t="shared" si="0"/>
        <v xml:space="preserve">Absicherung nicht vollständig nachgewiesen </v>
      </c>
    </row>
    <row r="18" spans="1:12" ht="42.75">
      <c r="A18" s="9" t="s">
        <v>30</v>
      </c>
      <c r="B18" s="9" t="s">
        <v>31</v>
      </c>
      <c r="L18" t="str">
        <f t="shared" si="0"/>
        <v>Absicherung nicht vollständig nachgewiesen, 
Zusatzmaßnahmen sind installiert,
Kundenakzeptanz liegt vor</v>
      </c>
    </row>
    <row r="19" spans="1:12" ht="15.75" customHeight="1">
      <c r="A19" s="85" t="s">
        <v>32</v>
      </c>
      <c r="B19" s="9" t="s">
        <v>33</v>
      </c>
      <c r="L19" t="str">
        <f t="shared" si="0"/>
        <v>Abstimmung PPF-Inhalt und Vorlage</v>
      </c>
    </row>
    <row r="20" spans="1:12" ht="15.75" customHeight="1">
      <c r="A20" s="85" t="s">
        <v>34</v>
      </c>
      <c r="B20" s="9" t="s">
        <v>35</v>
      </c>
      <c r="L20" t="str">
        <f t="shared" si="0"/>
        <v>Abteilung</v>
      </c>
    </row>
    <row r="21" spans="1:12" ht="15.75" customHeight="1">
      <c r="A21" s="85" t="s">
        <v>36</v>
      </c>
      <c r="B21" s="9" t="s">
        <v>37</v>
      </c>
      <c r="L21" t="str">
        <f t="shared" si="0"/>
        <v>Abweichende Einschätzung des Kunden gegenüber der Organisation</v>
      </c>
    </row>
    <row r="22" spans="1:12" ht="15.75" customHeight="1">
      <c r="A22" s="85" t="s">
        <v>38</v>
      </c>
      <c r="B22" s="9" t="s">
        <v>39</v>
      </c>
      <c r="L22" t="str">
        <f t="shared" si="0"/>
        <v>Abweichgenehmigung</v>
      </c>
    </row>
    <row r="23" spans="1:12" ht="15.75" customHeight="1">
      <c r="A23" s="85" t="s">
        <v>40</v>
      </c>
      <c r="B23" s="9" t="s">
        <v>39</v>
      </c>
      <c r="L23" t="str">
        <f t="shared" si="0"/>
        <v>Abweich-          genehmigung</v>
      </c>
    </row>
    <row r="24" spans="1:12" ht="15.75" customHeight="1">
      <c r="A24" s="85" t="s">
        <v>41</v>
      </c>
      <c r="B24" s="9" t="s">
        <v>42</v>
      </c>
      <c r="L24" t="str">
        <f t="shared" si="0"/>
        <v>Aktualisierte PPF-Dokumentation</v>
      </c>
    </row>
    <row r="25" spans="1:12" ht="15.75" customHeight="1">
      <c r="A25" s="85" t="s">
        <v>43</v>
      </c>
      <c r="B25" s="9" t="s">
        <v>44</v>
      </c>
      <c r="L25" t="str">
        <f t="shared" si="0"/>
        <v>Aktualisierte PPF-Dokumentation erforderlich</v>
      </c>
    </row>
    <row r="26" spans="1:12" ht="15.75" customHeight="1">
      <c r="A26" s="85" t="s">
        <v>45</v>
      </c>
      <c r="B26" s="9" t="s">
        <v>46</v>
      </c>
      <c r="L26" t="str">
        <f t="shared" si="0"/>
        <v>Aktualisierung der PPF-Dokumentation erforderlich</v>
      </c>
    </row>
    <row r="27" spans="1:12" ht="15.75" customHeight="1">
      <c r="A27" s="85" t="s">
        <v>47</v>
      </c>
      <c r="B27" s="9" t="s">
        <v>48</v>
      </c>
      <c r="L27" t="str">
        <f t="shared" si="0"/>
        <v>Akustik</v>
      </c>
    </row>
    <row r="28" spans="1:12" ht="15.75" customHeight="1">
      <c r="A28" s="85" t="s">
        <v>49</v>
      </c>
      <c r="B28" s="9" t="s">
        <v>50</v>
      </c>
      <c r="L28" t="str">
        <f t="shared" si="0"/>
        <v>Akustikprüfung</v>
      </c>
    </row>
    <row r="29" spans="1:12" ht="28.5">
      <c r="A29" s="9" t="s">
        <v>51</v>
      </c>
      <c r="B29" s="9" t="s">
        <v>52</v>
      </c>
      <c r="L29" t="str">
        <f t="shared" si="0"/>
        <v>Akzeptanz von Abweichungen 
(ohne Anpassung weiterer Dokumente)</v>
      </c>
    </row>
    <row r="30" spans="1:12" ht="28.5">
      <c r="A30" s="9" t="s">
        <v>53</v>
      </c>
      <c r="B30" s="9" t="s">
        <v>54</v>
      </c>
      <c r="L30" t="str">
        <f t="shared" si="0"/>
        <v>Alle Produktionseinrichtungen  
abgenommen (2)</v>
      </c>
    </row>
    <row r="31" spans="1:12" ht="14.25">
      <c r="A31" s="85" t="s">
        <v>55</v>
      </c>
      <c r="B31" s="9" t="s">
        <v>56</v>
      </c>
      <c r="L31" t="str">
        <f t="shared" si="0"/>
        <v>PPF-Deckblatt / PPF-Bewertung / Selbstbeurteilung</v>
      </c>
    </row>
    <row r="32" spans="1:12" ht="15.75" customHeight="1">
      <c r="A32" s="85" t="s">
        <v>57</v>
      </c>
      <c r="B32" s="9" t="s">
        <v>58</v>
      </c>
      <c r="L32" t="str">
        <f t="shared" si="0"/>
        <v>Änd.-Stand Kunde</v>
      </c>
    </row>
    <row r="33" spans="1:12" ht="15.75" customHeight="1">
      <c r="A33" s="85" t="s">
        <v>59</v>
      </c>
      <c r="B33" s="9" t="s">
        <v>60</v>
      </c>
      <c r="L33" t="str">
        <f t="shared" si="0"/>
        <v>Änd.-Stand Organisation</v>
      </c>
    </row>
    <row r="34" spans="1:12" ht="15.75" customHeight="1">
      <c r="A34" s="85" t="s">
        <v>61</v>
      </c>
      <c r="B34" s="9" t="s">
        <v>62</v>
      </c>
      <c r="L34" t="str">
        <f t="shared" si="0"/>
        <v>Änd.-Nummer Kunde</v>
      </c>
    </row>
    <row r="35" spans="1:12" ht="15.75" customHeight="1">
      <c r="A35" s="85" t="s">
        <v>63</v>
      </c>
      <c r="B35" s="9" t="s">
        <v>64</v>
      </c>
      <c r="L35" t="str">
        <f t="shared" si="0"/>
        <v>Änderung in der Lieferkette</v>
      </c>
    </row>
    <row r="36" spans="1:12" ht="15.75" customHeight="1">
      <c r="A36" s="85" t="s">
        <v>65</v>
      </c>
      <c r="B36" s="9" t="s">
        <v>66</v>
      </c>
      <c r="L36" t="str">
        <f t="shared" si="0"/>
        <v>Änderungen am Produkt</v>
      </c>
    </row>
    <row r="37" spans="1:12" ht="15.75" customHeight="1">
      <c r="A37" s="85" t="s">
        <v>67</v>
      </c>
      <c r="B37" s="9" t="s">
        <v>68</v>
      </c>
      <c r="L37" t="str">
        <f t="shared" si="0"/>
        <v>Änderungen am Produktionsprozess</v>
      </c>
    </row>
    <row r="38" spans="1:12" ht="15.75" customHeight="1">
      <c r="A38" s="85" t="s">
        <v>69</v>
      </c>
      <c r="B38" s="9" t="s">
        <v>70</v>
      </c>
      <c r="L38" t="str">
        <f t="shared" si="0"/>
        <v>Änderungsbeschreibung</v>
      </c>
    </row>
    <row r="39" spans="1:12" ht="14.25">
      <c r="A39" s="85" t="s">
        <v>71</v>
      </c>
      <c r="B39" s="9" t="s">
        <v>72</v>
      </c>
      <c r="L39" t="str">
        <f t="shared" si="0"/>
        <v>Anforderung</v>
      </c>
    </row>
    <row r="40" spans="1:12" ht="14.25">
      <c r="A40" s="85" t="s">
        <v>73</v>
      </c>
      <c r="B40" s="9" t="s">
        <v>74</v>
      </c>
      <c r="L40" t="str">
        <f t="shared" si="0"/>
        <v>Anforderung vorhanden</v>
      </c>
    </row>
    <row r="41" spans="1:12" ht="28.5">
      <c r="A41" s="9" t="s">
        <v>75</v>
      </c>
      <c r="B41" s="9" t="s">
        <v>76</v>
      </c>
      <c r="L41" t="str">
        <f t="shared" si="0"/>
        <v>Anforderungen/
Spezifikation</v>
      </c>
    </row>
    <row r="42" spans="1:12" ht="14.25">
      <c r="A42" s="85" t="s">
        <v>8</v>
      </c>
      <c r="B42" s="9" t="s">
        <v>9</v>
      </c>
      <c r="L42" t="str">
        <f t="shared" si="0"/>
        <v>Anforderungen nicht vollständig erfüllt</v>
      </c>
    </row>
    <row r="43" spans="1:12" ht="14.25">
      <c r="A43" s="85" t="s">
        <v>77</v>
      </c>
      <c r="B43" s="9" t="s">
        <v>78</v>
      </c>
      <c r="L43" t="str">
        <f t="shared" si="0"/>
        <v>Anforderungen vollständig erfüllt</v>
      </c>
    </row>
    <row r="44" spans="1:12" ht="14.25">
      <c r="A44" s="85" t="s">
        <v>79</v>
      </c>
      <c r="B44" s="9" t="s">
        <v>80</v>
      </c>
      <c r="L44" t="str">
        <f t="shared" si="0"/>
        <v>Angaben zu Mustern</v>
      </c>
    </row>
    <row r="45" spans="1:12" ht="14.25">
      <c r="A45" s="85" t="s">
        <v>81</v>
      </c>
      <c r="B45" s="9" t="s">
        <v>82</v>
      </c>
      <c r="L45" t="str">
        <f t="shared" si="0"/>
        <v>Angaben zum Kunden</v>
      </c>
    </row>
    <row r="46" spans="1:12" ht="14.25">
      <c r="A46" s="85" t="s">
        <v>83</v>
      </c>
      <c r="B46" s="9" t="s">
        <v>84</v>
      </c>
      <c r="L46" t="str">
        <f t="shared" si="0"/>
        <v>Angaben zur Organisation</v>
      </c>
    </row>
    <row r="47" spans="1:12" ht="14.25">
      <c r="A47" s="85" t="s">
        <v>85</v>
      </c>
      <c r="B47" s="9" t="s">
        <v>86</v>
      </c>
      <c r="L47" t="str">
        <f t="shared" si="0"/>
        <v>Ansprechpartner</v>
      </c>
    </row>
    <row r="48" spans="1:12" ht="14.25">
      <c r="A48" s="85" t="s">
        <v>87</v>
      </c>
      <c r="B48" s="9" t="s">
        <v>88</v>
      </c>
      <c r="L48" t="str">
        <f t="shared" si="0"/>
        <v>Ansprechpartner Kunde</v>
      </c>
    </row>
    <row r="49" spans="1:12" ht="14.25">
      <c r="A49" s="85" t="s">
        <v>89</v>
      </c>
      <c r="B49" s="9" t="s">
        <v>90</v>
      </c>
      <c r="L49" t="str">
        <f t="shared" si="0"/>
        <v>Anwendung</v>
      </c>
    </row>
    <row r="50" spans="1:12" ht="14.25">
      <c r="A50" s="85" t="s">
        <v>91</v>
      </c>
      <c r="B50" s="9" t="s">
        <v>90</v>
      </c>
      <c r="L50" t="str">
        <f t="shared" si="0"/>
        <v>Anwen-dung</v>
      </c>
    </row>
    <row r="51" spans="1:12" ht="14.25">
      <c r="A51" s="85" t="s">
        <v>92</v>
      </c>
      <c r="B51" s="9" t="s">
        <v>93</v>
      </c>
      <c r="L51" t="str">
        <f t="shared" si="0"/>
        <v>Anzahl Musterteile</v>
      </c>
    </row>
    <row r="52" spans="1:12" ht="14.25">
      <c r="A52" s="85" t="s">
        <v>94</v>
      </c>
      <c r="B52" s="9" t="s">
        <v>95</v>
      </c>
      <c r="L52" t="str">
        <f t="shared" si="0"/>
        <v>Anzahl Teile pro Nest/Form</v>
      </c>
    </row>
    <row r="53" spans="1:12" ht="14.25">
      <c r="A53" s="85" t="s">
        <v>96</v>
      </c>
      <c r="B53" s="9" t="s">
        <v>97</v>
      </c>
      <c r="L53" t="str">
        <f t="shared" si="0"/>
        <v>Ausfüllhilfen:</v>
      </c>
    </row>
    <row r="54" spans="1:12" ht="14.25">
      <c r="A54" s="85" t="s">
        <v>98</v>
      </c>
      <c r="B54" s="9" t="s">
        <v>99</v>
      </c>
      <c r="L54" t="str">
        <f t="shared" si="0"/>
        <v>Ausgabe/ Stand/Datum</v>
      </c>
    </row>
    <row r="55" spans="1:12" ht="14.25">
      <c r="A55" s="85" t="s">
        <v>100</v>
      </c>
      <c r="B55" s="9" t="s">
        <v>101</v>
      </c>
      <c r="L55" t="str">
        <f t="shared" si="0"/>
        <v>Auslöser PPF-Verfahren</v>
      </c>
    </row>
    <row r="56" spans="1:12" ht="14.25">
      <c r="A56" s="85" t="s">
        <v>102</v>
      </c>
      <c r="B56" s="9" t="s">
        <v>103</v>
      </c>
      <c r="L56" t="str">
        <f t="shared" si="0"/>
        <v>Aussehen</v>
      </c>
    </row>
    <row r="57" spans="1:12" ht="14.25">
      <c r="A57" s="85" t="s">
        <v>104</v>
      </c>
      <c r="B57" s="9" t="s">
        <v>105</v>
      </c>
      <c r="L57" t="str">
        <f t="shared" si="0"/>
        <v>PPF-Verfahren</v>
      </c>
    </row>
    <row r="58" spans="1:12" ht="14.25">
      <c r="A58" s="85" t="s">
        <v>104</v>
      </c>
      <c r="B58" s="9" t="s">
        <v>105</v>
      </c>
      <c r="L58" t="str">
        <f t="shared" si="0"/>
        <v>PPF-Verfahren</v>
      </c>
    </row>
    <row r="59" spans="1:12" ht="14.25">
      <c r="A59" s="85" t="s">
        <v>106</v>
      </c>
      <c r="B59" s="9" t="s">
        <v>107</v>
      </c>
      <c r="L59" t="str">
        <f t="shared" si="0"/>
        <v>Bauteilinformationen</v>
      </c>
    </row>
    <row r="60" spans="1:12" ht="14.25">
      <c r="A60" s="85" t="s">
        <v>108</v>
      </c>
      <c r="B60" s="9" t="s">
        <v>109</v>
      </c>
      <c r="L60" t="str">
        <f t="shared" si="0"/>
        <v>Begründung des gestuften PPF-Verfahrens</v>
      </c>
    </row>
    <row r="61" spans="1:12" ht="14.25">
      <c r="A61" s="85" t="s">
        <v>110</v>
      </c>
      <c r="B61" s="9" t="s">
        <v>111</v>
      </c>
      <c r="L61" t="str">
        <f t="shared" si="0"/>
        <v>Bemerkung</v>
      </c>
    </row>
    <row r="62" spans="1:12" ht="14.25">
      <c r="A62" s="85" t="s">
        <v>112</v>
      </c>
      <c r="B62" s="9" t="s">
        <v>113</v>
      </c>
      <c r="L62" t="str">
        <f t="shared" si="0"/>
        <v>Bemerkung/Beschreibung</v>
      </c>
    </row>
    <row r="63" spans="1:12" ht="28.5">
      <c r="A63" s="9" t="s">
        <v>114</v>
      </c>
      <c r="B63" s="9" t="s">
        <v>115</v>
      </c>
      <c r="L63" t="str">
        <f t="shared" si="0"/>
        <v>Bemerkung/Maßnahmen + Termin 
(sofern nicht OK ausgewählt) (5)</v>
      </c>
    </row>
    <row r="64" spans="1:12" ht="14.25">
      <c r="A64" s="85" t="s">
        <v>991</v>
      </c>
      <c r="B64" s="9" t="s">
        <v>992</v>
      </c>
      <c r="L64" t="str">
        <f t="shared" si="0"/>
        <v>PPF-Verantwortlicher</v>
      </c>
    </row>
    <row r="65" spans="1:12" ht="14.25">
      <c r="A65" s="85" t="s">
        <v>116</v>
      </c>
      <c r="B65" s="9" t="s">
        <v>117</v>
      </c>
      <c r="L65" t="str">
        <f t="shared" si="0"/>
        <v>Benennung</v>
      </c>
    </row>
    <row r="66" spans="1:12" ht="14.25">
      <c r="A66" s="85" t="s">
        <v>118</v>
      </c>
      <c r="B66" s="9" t="s">
        <v>119</v>
      </c>
      <c r="L66" t="str">
        <f t="shared" si="0"/>
        <v>Benennung Kunde</v>
      </c>
    </row>
    <row r="67" spans="1:12" ht="14.25">
      <c r="A67" s="85" t="s">
        <v>120</v>
      </c>
      <c r="B67" s="9" t="s">
        <v>121</v>
      </c>
      <c r="L67" t="str">
        <f t="shared" si="0"/>
        <v>Benennung Organisation</v>
      </c>
    </row>
    <row r="68" spans="1:12" ht="14.25">
      <c r="A68" s="85" t="s">
        <v>122</v>
      </c>
      <c r="B68" s="9" t="s">
        <v>123</v>
      </c>
      <c r="L68" t="str">
        <f aca="true" t="shared" si="1" ref="L68:L131">VLOOKUP(A68,A:J,$L$1,FALSE)</f>
        <v>Bereitstellung IMDS</v>
      </c>
    </row>
    <row r="69" spans="1:12" ht="14.25">
      <c r="A69" s="85" t="s">
        <v>124</v>
      </c>
      <c r="B69" s="9" t="s">
        <v>125</v>
      </c>
      <c r="L69" t="str">
        <f t="shared" si="1"/>
        <v>Bereitstellungsdauer</v>
      </c>
    </row>
    <row r="70" spans="1:12" ht="14.25">
      <c r="A70" s="85" t="s">
        <v>126</v>
      </c>
      <c r="B70" s="9" t="s">
        <v>127</v>
      </c>
      <c r="L70" t="str">
        <f t="shared" si="1"/>
        <v>Bereitstellungs-termin</v>
      </c>
    </row>
    <row r="71" spans="1:12" ht="14.25">
      <c r="A71" s="85" t="s">
        <v>128</v>
      </c>
      <c r="B71" s="9" t="s">
        <v>129</v>
      </c>
      <c r="L71" t="str">
        <f t="shared" si="1"/>
        <v>Bericht Produktionsprozess- und Produktfreigabe (PPF)</v>
      </c>
    </row>
    <row r="72" spans="1:12" ht="14.25">
      <c r="A72" s="85" t="s">
        <v>130</v>
      </c>
      <c r="B72" s="9" t="s">
        <v>131</v>
      </c>
      <c r="L72" t="str">
        <f t="shared" si="1"/>
        <v>Bericht sonstige Muster</v>
      </c>
    </row>
    <row r="73" spans="1:12" ht="14.25">
      <c r="A73" s="90" t="s">
        <v>132</v>
      </c>
      <c r="B73" s="91" t="s">
        <v>133</v>
      </c>
      <c r="C73" s="13"/>
      <c r="D73" s="13"/>
      <c r="E73" s="13"/>
      <c r="F73" s="13"/>
      <c r="G73" s="13"/>
      <c r="H73" s="13"/>
      <c r="I73" s="13"/>
      <c r="J73" s="13"/>
      <c r="K73" s="13"/>
      <c r="L73" s="13" t="str">
        <f t="shared" si="1"/>
        <v>Bauteil mit besonderer Archivierungspflicht</v>
      </c>
    </row>
    <row r="74" spans="1:12" ht="14.25">
      <c r="A74" s="92" t="s">
        <v>134</v>
      </c>
      <c r="B74" s="93" t="s">
        <v>134</v>
      </c>
      <c r="C74" s="13"/>
      <c r="D74" s="13"/>
      <c r="E74" s="13"/>
      <c r="F74" s="13"/>
      <c r="G74" s="13"/>
      <c r="H74" s="13"/>
      <c r="I74" s="13"/>
      <c r="J74" s="13"/>
      <c r="K74" s="13"/>
      <c r="L74" s="13" t="str">
        <f t="shared" si="1"/>
        <v>-</v>
      </c>
    </row>
    <row r="75" spans="1:12" ht="14.25">
      <c r="A75" s="85" t="s">
        <v>135</v>
      </c>
      <c r="B75" s="9" t="s">
        <v>136</v>
      </c>
      <c r="L75" t="str">
        <f t="shared" si="1"/>
        <v>Berichtsnummer</v>
      </c>
    </row>
    <row r="76" spans="1:12" ht="14.25">
      <c r="A76" s="85" t="s">
        <v>137</v>
      </c>
      <c r="B76" s="9" t="s">
        <v>138</v>
      </c>
      <c r="L76" t="str">
        <f t="shared" si="1"/>
        <v>Berichtsnummer/-version</v>
      </c>
    </row>
    <row r="77" spans="1:12" ht="14.25">
      <c r="A77" s="85" t="s">
        <v>139</v>
      </c>
      <c r="B77" s="9" t="s">
        <v>140</v>
      </c>
      <c r="L77" t="str">
        <f t="shared" si="1"/>
        <v>Berichtsversion</v>
      </c>
    </row>
    <row r="78" spans="1:12" ht="14.25">
      <c r="A78" s="85" t="s">
        <v>141</v>
      </c>
      <c r="B78" s="9" t="s">
        <v>142</v>
      </c>
      <c r="L78" t="str">
        <f t="shared" si="1"/>
        <v>Berücksichtigung im Rahmen des PPF-Verfahrens</v>
      </c>
    </row>
    <row r="79" spans="1:12" ht="14.25">
      <c r="A79" s="85" t="s">
        <v>143</v>
      </c>
      <c r="B79" s="9" t="s">
        <v>144</v>
      </c>
      <c r="L79" t="str">
        <f t="shared" si="1"/>
        <v>Beschreibung</v>
      </c>
    </row>
    <row r="80" spans="1:12" ht="14.25">
      <c r="A80" s="85" t="s">
        <v>145</v>
      </c>
      <c r="B80" s="9" t="s">
        <v>146</v>
      </c>
      <c r="L80" t="str">
        <f t="shared" si="1"/>
        <v>Besondere Merkmale (Sicherheit, Zulassung, Funktion)</v>
      </c>
    </row>
    <row r="81" spans="1:12" ht="14.25">
      <c r="A81" s="85" t="s">
        <v>147</v>
      </c>
      <c r="B81" s="9" t="s">
        <v>148</v>
      </c>
      <c r="L81" t="str">
        <f t="shared" si="1"/>
        <v>Besondere und vereinbarte Merkmale abgesichert</v>
      </c>
    </row>
    <row r="82" spans="1:12" ht="14.25">
      <c r="A82" s="85" t="s">
        <v>149</v>
      </c>
      <c r="B82" s="9" t="s">
        <v>150</v>
      </c>
      <c r="L82" t="str">
        <f t="shared" si="1"/>
        <v xml:space="preserve">Beständigkeit gegenüber Electrostatic Discharge (ESD) </v>
      </c>
    </row>
    <row r="83" spans="1:12" ht="14.25">
      <c r="A83" s="85" t="s">
        <v>151</v>
      </c>
      <c r="B83" s="9" t="s">
        <v>152</v>
      </c>
      <c r="L83" t="str">
        <f t="shared" si="1"/>
        <v>Bestätigung Kunde</v>
      </c>
    </row>
    <row r="84" spans="1:12" ht="14.25">
      <c r="A84" s="85" t="s">
        <v>153</v>
      </c>
      <c r="B84" s="9" t="s">
        <v>154</v>
      </c>
      <c r="L84" t="str">
        <f t="shared" si="1"/>
        <v>Bestätigung Organisation</v>
      </c>
    </row>
    <row r="85" spans="1:12" ht="42.75">
      <c r="A85" s="9" t="s">
        <v>155</v>
      </c>
      <c r="B85" s="9" t="s">
        <v>156</v>
      </c>
      <c r="L85" t="str">
        <f t="shared" si="1"/>
        <v>Hiermit wird bestätigt, dass das PPF-Verfahren entsprechend den Vereinbarungen der Abstimmung zum PPF-Verfahren und nach den Vorgaben gemäß VDA Band 2 durchgeführt wurde.</v>
      </c>
    </row>
    <row r="86" spans="1:12" ht="14.25">
      <c r="A86" s="85" t="s">
        <v>157</v>
      </c>
      <c r="B86" s="9" t="s">
        <v>158</v>
      </c>
      <c r="L86" t="str">
        <f t="shared" si="1"/>
        <v>Bestätigung Organisation:</v>
      </c>
    </row>
    <row r="87" spans="1:12" ht="28.5">
      <c r="A87" s="9" t="s">
        <v>159</v>
      </c>
      <c r="B87" s="9" t="s">
        <v>160</v>
      </c>
      <c r="L87" t="str">
        <f t="shared" si="1"/>
        <v>Bestellnr. PPF-Muster</v>
      </c>
    </row>
    <row r="88" spans="1:12" ht="14.25">
      <c r="A88" s="85" t="s">
        <v>161</v>
      </c>
      <c r="B88" s="9" t="s">
        <v>162</v>
      </c>
      <c r="L88" t="str">
        <f t="shared" si="1"/>
        <v>Blatt</v>
      </c>
    </row>
    <row r="89" spans="1:12" ht="14.25">
      <c r="A89" s="85" t="s">
        <v>163</v>
      </c>
      <c r="B89" s="9" t="s">
        <v>164</v>
      </c>
      <c r="L89" t="str">
        <f t="shared" si="1"/>
        <v>Chargennummer</v>
      </c>
    </row>
    <row r="90" spans="1:12" ht="14.25">
      <c r="A90" s="85" t="s">
        <v>165</v>
      </c>
      <c r="B90" s="9" t="s">
        <v>166</v>
      </c>
      <c r="L90" t="str">
        <f t="shared" si="1"/>
        <v>Chemische Analysen</v>
      </c>
    </row>
    <row r="91" spans="1:12" ht="14.25">
      <c r="A91" s="85" t="s">
        <v>167</v>
      </c>
      <c r="B91" s="9" t="s">
        <v>168</v>
      </c>
      <c r="L91" t="str">
        <f t="shared" si="1"/>
        <v>Datum</v>
      </c>
    </row>
    <row r="92" spans="1:12" ht="14.25">
      <c r="A92" s="85" t="s">
        <v>169</v>
      </c>
      <c r="B92" s="9" t="s">
        <v>170</v>
      </c>
      <c r="L92" t="str">
        <f t="shared" si="1"/>
        <v>Dauer in Arbeitstagen</v>
      </c>
    </row>
    <row r="93" spans="1:12" ht="28.5">
      <c r="A93" s="9" t="s">
        <v>171</v>
      </c>
      <c r="B93" s="9" t="s">
        <v>172</v>
      </c>
      <c r="L93" t="str">
        <f t="shared" si="1"/>
        <v>Deckblatt zum 
PPF-Bericht</v>
      </c>
    </row>
    <row r="94" spans="1:12" ht="14.25">
      <c r="A94" s="9" t="s">
        <v>173</v>
      </c>
      <c r="B94" s="9" t="s">
        <v>174</v>
      </c>
      <c r="L94" t="str">
        <f t="shared" si="1"/>
        <v>PPF-Deckblatt/PPF-Bewertung</v>
      </c>
    </row>
    <row r="95" spans="1:12" ht="15.75" customHeight="1">
      <c r="A95" s="85" t="s">
        <v>175</v>
      </c>
      <c r="B95" s="9" t="s">
        <v>176</v>
      </c>
      <c r="L95" t="str">
        <f t="shared" si="1"/>
        <v>Der IMDS-Datensatz wurde erstellt unter der MDB-ID-Nr.:</v>
      </c>
    </row>
    <row r="96" spans="1:12" ht="57">
      <c r="A96" s="9" t="s">
        <v>177</v>
      </c>
      <c r="B96" s="9" t="s">
        <v>178</v>
      </c>
      <c r="L96" t="str">
        <f t="shared" si="1"/>
        <v>Der Kunde verzichtet auf die Vorlage von Dokumenten. 
Durchführung und Dokumentation des PPF-Verfahrens erfolgen ausschließlich innerhalb der Organisation.
Der Kunde schließt sich der Freigabeempfehlung der Organisation an.</v>
      </c>
    </row>
    <row r="97" spans="1:12" ht="15.75" customHeight="1">
      <c r="A97" s="85" t="s">
        <v>179</v>
      </c>
      <c r="B97" s="9" t="s">
        <v>180</v>
      </c>
      <c r="L97" t="str">
        <f t="shared" si="1"/>
        <v>Design-FMEA</v>
      </c>
    </row>
    <row r="98" spans="1:12" ht="15.75" customHeight="1">
      <c r="A98" s="85" t="s">
        <v>181</v>
      </c>
      <c r="B98" s="9" t="s">
        <v>182</v>
      </c>
      <c r="L98" t="str">
        <f t="shared" si="1"/>
        <v>Diagnosestand</v>
      </c>
    </row>
    <row r="99" spans="1:12" ht="28.5">
      <c r="A99" s="9" t="s">
        <v>183</v>
      </c>
      <c r="B99" s="9" t="s">
        <v>184</v>
      </c>
      <c r="L99" t="str">
        <f t="shared" si="1"/>
        <v>Die vorgestellten Muster wurden bezüglich der nachzuweisenden Merkmale mit serienmäßigen Betriebsmitteln unter serienmäßigen</v>
      </c>
    </row>
    <row r="100" spans="1:12" ht="28.5">
      <c r="A100" s="9" t="s">
        <v>185</v>
      </c>
      <c r="B100" s="9" t="s">
        <v>186</v>
      </c>
      <c r="L100" t="str">
        <f t="shared" si="1"/>
        <v>Bedingungen am Serienstandort hergestellt bzw. bei „sonstigen Mustern“ gemäß Vereinbarung zwischen Organisation und Kunde</v>
      </c>
    </row>
    <row r="101" spans="1:12" ht="28.5">
      <c r="A101" s="9" t="s">
        <v>187</v>
      </c>
      <c r="B101" s="9" t="s">
        <v>188</v>
      </c>
      <c r="L101" t="str">
        <f t="shared" si="1"/>
        <v>(als Anlage beigefügt). Bezüglich dieser Merkmale sind keine Änderungen bekannt bzw. geplant. Die bei unseren Prüfungen und</v>
      </c>
    </row>
    <row r="102" spans="1:12" ht="28.5">
      <c r="A102" s="9" t="s">
        <v>189</v>
      </c>
      <c r="B102" s="9" t="s">
        <v>190</v>
      </c>
      <c r="L102" t="str">
        <f t="shared" si="1"/>
        <v>der Freigabe erzielten Ergebnisse können für eine aktualisierte PPF-Dokumentation übernommen werden.  Sollten trotzdem Änderungen an</v>
      </c>
    </row>
    <row r="103" spans="1:12" ht="28.5">
      <c r="A103" s="9" t="s">
        <v>191</v>
      </c>
      <c r="B103" s="9" t="s">
        <v>192</v>
      </c>
      <c r="L103" t="str">
        <f t="shared" si="1"/>
        <v>Teil und/oder Produktionsprozess notwendig sein, werden wir dies bei der aktualisierten PPF-Dokumentation anzeigen.</v>
      </c>
    </row>
    <row r="104" spans="1:12" ht="15.75" customHeight="1">
      <c r="A104" s="85" t="s">
        <v>193</v>
      </c>
      <c r="B104" s="9" t="s">
        <v>194</v>
      </c>
      <c r="L104" t="str">
        <f t="shared" si="1"/>
        <v>Dokument</v>
      </c>
    </row>
    <row r="105" spans="1:12" ht="14.25">
      <c r="A105" s="85" t="s">
        <v>195</v>
      </c>
      <c r="B105" s="9" t="s">
        <v>196</v>
      </c>
      <c r="L105" t="str">
        <f t="shared" si="1"/>
        <v>Dokumentation der technischen SW-Spezifikationen</v>
      </c>
    </row>
    <row r="106" spans="1:12" ht="14.25">
      <c r="A106" s="85" t="s">
        <v>949</v>
      </c>
      <c r="B106" s="9" t="s">
        <v>197</v>
      </c>
      <c r="L106" t="str">
        <f t="shared" si="1"/>
        <v>Dokumentation der Vereinbarung zur Requalifikation</v>
      </c>
    </row>
    <row r="107" spans="1:12" ht="57">
      <c r="A107" s="9" t="s">
        <v>950</v>
      </c>
      <c r="B107" s="9" t="s">
        <v>951</v>
      </c>
      <c r="L107" t="str">
        <f t="shared" si="1"/>
        <v>Dokumentation der Vereinbarungen zum Befundungs- und Analyseprozess
- Reklamationsbearbeitung (z.B. 8D)
- Schadteilanalyse Feld</v>
      </c>
    </row>
    <row r="108" spans="1:12" ht="14.25">
      <c r="A108" s="85" t="s">
        <v>198</v>
      </c>
      <c r="B108" s="9" t="s">
        <v>199</v>
      </c>
      <c r="L108" t="str">
        <f t="shared" si="1"/>
        <v>Dokumentation der während der gesamten Projektlaufzeit eingesetzten Entwicklungswerkzeuge</v>
      </c>
    </row>
    <row r="109" spans="1:12" ht="14.25">
      <c r="A109" s="85" t="s">
        <v>200</v>
      </c>
      <c r="B109" s="9" t="s">
        <v>201</v>
      </c>
      <c r="L109" t="str">
        <f t="shared" si="1"/>
        <v>Dokumentation der während der gesamten Projektlaufzeit eingesetzten Testwerkzeuge</v>
      </c>
    </row>
    <row r="110" spans="1:12" ht="15.75" customHeight="1">
      <c r="A110" s="85" t="s">
        <v>202</v>
      </c>
      <c r="B110" s="9" t="s">
        <v>203</v>
      </c>
      <c r="L110" t="str">
        <f t="shared" si="1"/>
        <v>Dokumentation des Versionsmanagements (Baseline, Konfigurationen, Änderungshistorie)</v>
      </c>
    </row>
    <row r="111" spans="1:12" ht="14.25">
      <c r="A111" s="85" t="s">
        <v>204</v>
      </c>
      <c r="B111" s="9" t="s">
        <v>205</v>
      </c>
      <c r="L111" t="str">
        <f t="shared" si="1"/>
        <v>Dokumentation über FOSS (Free-and-Open-Source-Software)</v>
      </c>
    </row>
    <row r="112" spans="1:12" ht="14.25">
      <c r="A112" s="85" t="s">
        <v>206</v>
      </c>
      <c r="B112" s="9" t="s">
        <v>207</v>
      </c>
      <c r="L112" t="str">
        <f t="shared" si="1"/>
        <v>Dokumenten-nummer</v>
      </c>
    </row>
    <row r="113" spans="1:12" ht="15.75" customHeight="1">
      <c r="A113" s="85" t="s">
        <v>208</v>
      </c>
      <c r="B113" s="9" t="s">
        <v>209</v>
      </c>
      <c r="L113" t="str">
        <f t="shared" si="1"/>
        <v>Eignungsnachweis der eingesetzten Ladungsträger inkl. Lagerung</v>
      </c>
    </row>
    <row r="114" spans="1:12" ht="14.25">
      <c r="A114" s="85" t="s">
        <v>210</v>
      </c>
      <c r="B114" s="9" t="s">
        <v>211</v>
      </c>
      <c r="L114" t="str">
        <f t="shared" si="1"/>
        <v>Einkauf (optional)</v>
      </c>
    </row>
    <row r="115" spans="1:12" ht="14.25">
      <c r="A115" s="85" t="s">
        <v>212</v>
      </c>
      <c r="B115" s="9" t="s">
        <v>213</v>
      </c>
      <c r="L115" t="str">
        <f t="shared" si="1"/>
        <v>Einzelbewertung durch die Organisation</v>
      </c>
    </row>
    <row r="116" spans="1:12" ht="14.25">
      <c r="A116" s="85" t="s">
        <v>214</v>
      </c>
      <c r="B116" s="9" t="s">
        <v>215</v>
      </c>
      <c r="L116" t="str">
        <f t="shared" si="1"/>
        <v>Einzelteilmessung</v>
      </c>
    </row>
    <row r="117" spans="1:12" ht="14.25">
      <c r="A117" s="85" t="s">
        <v>952</v>
      </c>
      <c r="B117" s="9" t="s">
        <v>216</v>
      </c>
      <c r="L117" t="str">
        <f t="shared" si="1"/>
        <v>Elektrische Sicherheit / Hochvolt-Sicherheit</v>
      </c>
    </row>
    <row r="118" spans="1:12" ht="14.25">
      <c r="A118" s="85" t="s">
        <v>217</v>
      </c>
      <c r="B118" s="9" t="s">
        <v>218</v>
      </c>
      <c r="L118" t="str">
        <f t="shared" si="1"/>
        <v>Elektromagnetische Verträglichkeit (EMV)</v>
      </c>
    </row>
    <row r="119" spans="1:12" ht="14.25">
      <c r="A119" s="85" t="s">
        <v>219</v>
      </c>
      <c r="B119" s="9" t="s">
        <v>220</v>
      </c>
      <c r="L119" t="str">
        <f t="shared" si="1"/>
        <v>E-Mail/Fax-Nr.</v>
      </c>
    </row>
    <row r="120" spans="1:12" ht="14.25">
      <c r="A120" s="85" t="s">
        <v>219</v>
      </c>
      <c r="B120" s="9" t="s">
        <v>220</v>
      </c>
      <c r="L120" t="str">
        <f t="shared" si="1"/>
        <v>E-Mail/Fax-Nr.</v>
      </c>
    </row>
    <row r="121" spans="1:12" ht="14.25">
      <c r="A121" s="85" t="s">
        <v>221</v>
      </c>
      <c r="B121" s="9" t="s">
        <v>222</v>
      </c>
      <c r="L121" t="str">
        <f t="shared" si="1"/>
        <v>Empfängerstandort</v>
      </c>
    </row>
    <row r="122" spans="1:12" ht="15.75" customHeight="1">
      <c r="A122" s="85" t="s">
        <v>223</v>
      </c>
      <c r="B122" s="9" t="s">
        <v>224</v>
      </c>
      <c r="L122" t="str">
        <f t="shared" si="1"/>
        <v>Empfehlung durch die Organisation</v>
      </c>
    </row>
    <row r="123" spans="1:12" ht="14.25">
      <c r="A123" s="85" t="s">
        <v>225</v>
      </c>
      <c r="B123" s="9" t="s">
        <v>226</v>
      </c>
      <c r="L123" t="str">
        <f t="shared" si="1"/>
        <v>Endtermin des PPF-Verfahrens</v>
      </c>
    </row>
    <row r="124" spans="1:12" ht="14.25">
      <c r="A124" s="85" t="s">
        <v>228</v>
      </c>
      <c r="B124" s="9" t="s">
        <v>227</v>
      </c>
      <c r="L124" t="str">
        <f t="shared" si="1"/>
        <v>Entscheidung Kunde</v>
      </c>
    </row>
    <row r="125" spans="1:12" ht="28.5">
      <c r="A125" s="9" t="s">
        <v>229</v>
      </c>
      <c r="B125" s="9" t="s">
        <v>230</v>
      </c>
      <c r="L125" t="str">
        <f t="shared" si="1"/>
        <v>Entspricht nicht dem Serienstand,
Kundenakzeptanz liegt nicht vor</v>
      </c>
    </row>
    <row r="126" spans="1:12" ht="14.25">
      <c r="A126" s="9" t="s">
        <v>231</v>
      </c>
      <c r="B126" s="9" t="s">
        <v>232</v>
      </c>
      <c r="L126" t="str">
        <f t="shared" si="1"/>
        <v xml:space="preserve">Entspricht nicht dem Serienstand, Kundenakzeptanz liegt vor </v>
      </c>
    </row>
    <row r="127" spans="1:12" ht="14.25">
      <c r="A127" s="85" t="s">
        <v>233</v>
      </c>
      <c r="B127" s="9" t="s">
        <v>234</v>
      </c>
      <c r="L127" t="str">
        <f t="shared" si="1"/>
        <v>Entwicklung (optional)</v>
      </c>
    </row>
    <row r="128" spans="1:12" ht="42.75">
      <c r="A128" s="9" t="s">
        <v>235</v>
      </c>
      <c r="B128" s="9" t="s">
        <v>236</v>
      </c>
      <c r="L128" t="str">
        <f t="shared" si="1"/>
        <v>Erforderliches Personal verfügbar und geschult,
Arbeits- und Prüfanweisungen 
vollständig</v>
      </c>
    </row>
    <row r="129" spans="1:12" ht="14.25">
      <c r="A129" s="85" t="s">
        <v>237</v>
      </c>
      <c r="B129" s="9" t="s">
        <v>238</v>
      </c>
      <c r="L129" t="str">
        <f t="shared" si="1"/>
        <v>Ersteinsatz</v>
      </c>
    </row>
    <row r="130" spans="1:12" ht="14.25">
      <c r="A130" s="85" t="s">
        <v>239</v>
      </c>
      <c r="B130" s="9" t="s">
        <v>240</v>
      </c>
      <c r="L130" t="str">
        <f t="shared" si="1"/>
        <v>Erstlieferdatum</v>
      </c>
    </row>
    <row r="131" spans="1:12" ht="14.25">
      <c r="A131" s="85" t="s">
        <v>241</v>
      </c>
      <c r="B131" s="9" t="s">
        <v>242</v>
      </c>
      <c r="L131" t="str">
        <f t="shared" si="1"/>
        <v>Farbabhängige Eigenschaften</v>
      </c>
    </row>
    <row r="132" spans="1:12" ht="14.25">
      <c r="A132" s="85" t="s">
        <v>243</v>
      </c>
      <c r="B132" s="9" t="s">
        <v>244</v>
      </c>
      <c r="L132" t="str">
        <f aca="true" t="shared" si="2" ref="L132:L195">VLOOKUP(A132,A:J,$L$1,FALSE)</f>
        <v>Farbmessung und visuelle Eigenbeurteilung</v>
      </c>
    </row>
    <row r="133" spans="1:12" ht="14.25">
      <c r="A133" s="85" t="s">
        <v>245</v>
      </c>
      <c r="B133" s="9" t="s">
        <v>246</v>
      </c>
      <c r="L133" t="str">
        <f t="shared" si="2"/>
        <v>Farbton</v>
      </c>
    </row>
    <row r="134" spans="1:12" ht="14.25">
      <c r="A134" s="85" t="s">
        <v>247</v>
      </c>
      <c r="B134" s="9" t="s">
        <v>248</v>
      </c>
      <c r="L134" t="str">
        <f t="shared" si="2"/>
        <v>Fertigung (optional)</v>
      </c>
    </row>
    <row r="135" spans="1:12" ht="57">
      <c r="A135" s="9" t="s">
        <v>249</v>
      </c>
      <c r="B135" s="9" t="s">
        <v>250</v>
      </c>
      <c r="L135" t="str">
        <f t="shared" si="2"/>
        <v xml:space="preserve">Fertigung am Produktionsstandort 
durch die Organisation abgenommen
(Fertigungslayout umgesetzt, Verkettung Anlagen umgesetzt) </v>
      </c>
    </row>
    <row r="136" spans="1:12" ht="57">
      <c r="A136" s="9" t="s">
        <v>251</v>
      </c>
      <c r="B136" s="9" t="s">
        <v>252</v>
      </c>
      <c r="L136" t="str">
        <f t="shared" si="2"/>
        <v>Fertigung am Produktionsstandort 
durch die Organisation noch nicht abgenommen; 
Keine Qualitäts-beeinträchtigungen 
in der Serie zu erwarten</v>
      </c>
    </row>
    <row r="137" spans="1:12" ht="57">
      <c r="A137" s="9" t="s">
        <v>253</v>
      </c>
      <c r="B137" s="9" t="s">
        <v>254</v>
      </c>
      <c r="L137" t="str">
        <f t="shared" si="2"/>
        <v>Fertigung nicht am Produktionsstandort; 
Qualitätsbeeinträchtigun-gen möglich</v>
      </c>
    </row>
    <row r="138" spans="1:12" ht="14.25">
      <c r="A138" s="85" t="s">
        <v>255</v>
      </c>
      <c r="B138" s="9" t="s">
        <v>256</v>
      </c>
      <c r="L138" t="str">
        <f t="shared" si="2"/>
        <v>Festlegung des Kontextes („Scope“) des zu liefernden Softwareproduktes</v>
      </c>
    </row>
    <row r="139" spans="1:12" ht="14.25">
      <c r="A139" s="85" t="s">
        <v>257</v>
      </c>
      <c r="B139" s="9" t="s">
        <v>258</v>
      </c>
      <c r="L139" t="str">
        <f t="shared" si="2"/>
        <v>Festlegung Grenzmuster</v>
      </c>
    </row>
    <row r="140" spans="1:12" ht="14.25">
      <c r="A140" s="85" t="s">
        <v>259</v>
      </c>
      <c r="B140" s="9" t="s">
        <v>260</v>
      </c>
      <c r="L140" t="str">
        <f t="shared" si="2"/>
        <v>Festlegung Porenklassen</v>
      </c>
    </row>
    <row r="141" spans="1:12" ht="14.25">
      <c r="A141" s="85" t="s">
        <v>261</v>
      </c>
      <c r="B141" s="9" t="s">
        <v>262</v>
      </c>
      <c r="L141" t="str">
        <f t="shared" si="2"/>
        <v>Freigabe Einzelteile</v>
      </c>
    </row>
    <row r="142" spans="1:12" ht="14.25">
      <c r="A142" s="85" t="s">
        <v>263</v>
      </c>
      <c r="B142" s="9" t="s">
        <v>264</v>
      </c>
      <c r="L142" t="str">
        <f t="shared" si="2"/>
        <v>Freigabe Hilfs- und Betriebsstoffe</v>
      </c>
    </row>
    <row r="143" spans="1:12" ht="14.25">
      <c r="A143" s="85" t="s">
        <v>265</v>
      </c>
      <c r="B143" s="9" t="s">
        <v>266</v>
      </c>
      <c r="L143" t="str">
        <f t="shared" si="2"/>
        <v>Freigabe Rohteile</v>
      </c>
    </row>
    <row r="144" spans="1:12" ht="14.25">
      <c r="A144" s="85" t="s">
        <v>267</v>
      </c>
      <c r="B144" s="9" t="s">
        <v>268</v>
      </c>
      <c r="L144" t="str">
        <f t="shared" si="2"/>
        <v>Funktion</v>
      </c>
    </row>
    <row r="145" spans="1:12" ht="14.25">
      <c r="A145" s="85" t="s">
        <v>269</v>
      </c>
      <c r="B145" s="9" t="s">
        <v>270</v>
      </c>
      <c r="L145" t="str">
        <f t="shared" si="2"/>
        <v>Funktion/EMV/ ESD</v>
      </c>
    </row>
    <row r="146" spans="1:12" ht="28.5">
      <c r="A146" s="9" t="s">
        <v>271</v>
      </c>
      <c r="B146" s="9" t="s">
        <v>272</v>
      </c>
      <c r="L146" t="str">
        <f t="shared" si="2"/>
        <v>Funktion erfüllt,
entspricht Spezifikation</v>
      </c>
    </row>
    <row r="147" spans="1:12" ht="28.5">
      <c r="A147" s="9" t="s">
        <v>273</v>
      </c>
      <c r="B147" s="9" t="s">
        <v>274</v>
      </c>
      <c r="L147" t="str">
        <f t="shared" si="2"/>
        <v>Funktion n. i. O. bzw. Funktion nicht nachgewiesen,
Spezifikation nicht erfüllt</v>
      </c>
    </row>
    <row r="148" spans="1:12" ht="14.25">
      <c r="A148" s="85" t="s">
        <v>275</v>
      </c>
      <c r="B148" s="9" t="s">
        <v>276</v>
      </c>
      <c r="L148" t="str">
        <f t="shared" si="2"/>
        <v>Funktionsprüfung gemäß KLH/Spezifikation/Funktions-vorschriften</v>
      </c>
    </row>
    <row r="149" spans="1:12" ht="15.75" customHeight="1">
      <c r="A149" s="85" t="s">
        <v>278</v>
      </c>
      <c r="B149" s="9" t="s">
        <v>279</v>
      </c>
      <c r="L149" t="str">
        <f t="shared" si="2"/>
        <v>Gemäß Prozessablauf</v>
      </c>
    </row>
    <row r="150" spans="1:12" ht="15.75" customHeight="1">
      <c r="A150" s="85" t="s">
        <v>280</v>
      </c>
      <c r="B150" s="9" t="s">
        <v>281</v>
      </c>
      <c r="L150" t="str">
        <f t="shared" si="2"/>
        <v>Genehmigte Konstruktionsänderungen</v>
      </c>
    </row>
    <row r="151" spans="1:12" ht="14.25">
      <c r="A151" s="85" t="s">
        <v>282</v>
      </c>
      <c r="B151" s="9" t="s">
        <v>283</v>
      </c>
      <c r="L151" t="str">
        <f t="shared" si="2"/>
        <v>Generelle Nachweise</v>
      </c>
    </row>
    <row r="152" spans="1:12" ht="14.25">
      <c r="A152" s="85" t="s">
        <v>282</v>
      </c>
      <c r="B152" s="9" t="s">
        <v>283</v>
      </c>
      <c r="L152" t="str">
        <f t="shared" si="2"/>
        <v>Generelle Nachweise</v>
      </c>
    </row>
    <row r="153" spans="1:12" ht="14.25">
      <c r="A153" s="85" t="s">
        <v>284</v>
      </c>
      <c r="B153" s="9" t="s">
        <v>285</v>
      </c>
      <c r="L153" t="str">
        <f t="shared" si="2"/>
        <v>Geometrie, Maß</v>
      </c>
    </row>
    <row r="154" spans="1:12" ht="14.25">
      <c r="A154" s="85" t="s">
        <v>286</v>
      </c>
      <c r="B154" s="9" t="s">
        <v>287</v>
      </c>
      <c r="L154" t="str">
        <f t="shared" si="2"/>
        <v>Geruch</v>
      </c>
    </row>
    <row r="155" spans="1:12" ht="14.25">
      <c r="A155" s="85" t="s">
        <v>288</v>
      </c>
      <c r="B155" s="9" t="s">
        <v>287</v>
      </c>
      <c r="L155" t="str">
        <f t="shared" si="2"/>
        <v>Geruchsprüfung</v>
      </c>
    </row>
    <row r="156" spans="1:12" ht="14.25">
      <c r="A156" s="85" t="s">
        <v>289</v>
      </c>
      <c r="B156" s="9" t="s">
        <v>290</v>
      </c>
      <c r="L156" t="str">
        <f t="shared" si="2"/>
        <v>Gestuftes PPF-Verfahren</v>
      </c>
    </row>
    <row r="157" spans="1:12" ht="15.75" customHeight="1">
      <c r="A157" s="85" t="s">
        <v>291</v>
      </c>
      <c r="B157" s="9" t="s">
        <v>292</v>
      </c>
      <c r="L157" t="str">
        <f t="shared" si="2"/>
        <v>gestuftes PPF-Verfahren (Bitte unten vereinbaren, die Termine der einzelnen PPF-Stufen angeben und die notwendigen Dokumente je Vorgang planen)</v>
      </c>
    </row>
    <row r="158" spans="1:12" ht="14.25">
      <c r="A158" s="85" t="s">
        <v>293</v>
      </c>
      <c r="B158" s="9" t="s">
        <v>294</v>
      </c>
      <c r="L158" t="str">
        <f t="shared" si="2"/>
        <v>ggf. Anhang für Auflistung aller betroffenen Sachnrn. verwenden</v>
      </c>
    </row>
    <row r="159" spans="1:12" ht="14.25">
      <c r="A159" s="85" t="s">
        <v>296</v>
      </c>
      <c r="B159" s="9" t="s">
        <v>297</v>
      </c>
      <c r="L159" t="str">
        <f t="shared" si="2"/>
        <v>Grund der Berichterstellung</v>
      </c>
    </row>
    <row r="160" spans="1:12" ht="14.25">
      <c r="A160" s="85" t="s">
        <v>298</v>
      </c>
      <c r="B160" s="9" t="s">
        <v>299</v>
      </c>
      <c r="L160" t="str">
        <f t="shared" si="2"/>
        <v>Gültigkeit</v>
      </c>
    </row>
    <row r="161" spans="1:12" ht="14.25">
      <c r="A161" s="85" t="s">
        <v>300</v>
      </c>
      <c r="B161" s="9" t="s">
        <v>301</v>
      </c>
      <c r="L161" t="str">
        <f t="shared" si="2"/>
        <v>Haptik</v>
      </c>
    </row>
    <row r="162" spans="1:12" ht="14.25">
      <c r="A162" s="85" t="s">
        <v>302</v>
      </c>
      <c r="B162" s="9" t="s">
        <v>301</v>
      </c>
      <c r="L162" t="str">
        <f t="shared" si="2"/>
        <v>Haptikprüfung</v>
      </c>
    </row>
    <row r="163" spans="1:12" ht="14.25">
      <c r="A163" s="85" t="s">
        <v>303</v>
      </c>
      <c r="B163" s="9" t="s">
        <v>304</v>
      </c>
      <c r="L163" t="str">
        <f t="shared" si="2"/>
        <v>Hardwarefreigabe</v>
      </c>
    </row>
    <row r="164" spans="1:12" ht="15.75" customHeight="1">
      <c r="A164" s="85" t="s">
        <v>305</v>
      </c>
      <c r="B164" s="9" t="s">
        <v>306</v>
      </c>
      <c r="L164" t="str">
        <f t="shared" si="2"/>
        <v>Hardwarefreigabe erforderlich</v>
      </c>
    </row>
    <row r="165" spans="1:12" ht="14.25">
      <c r="A165" s="85" t="s">
        <v>305</v>
      </c>
      <c r="B165" s="9" t="s">
        <v>306</v>
      </c>
      <c r="L165" t="str">
        <f t="shared" si="2"/>
        <v>Hardwarefreigabe erforderlich</v>
      </c>
    </row>
    <row r="166" spans="1:12" ht="14.25">
      <c r="A166" s="85" t="s">
        <v>307</v>
      </c>
      <c r="B166" s="9" t="s">
        <v>308</v>
      </c>
      <c r="L166" t="str">
        <f t="shared" si="2"/>
        <v>Hardwarestand</v>
      </c>
    </row>
    <row r="167" spans="1:12" ht="14.25">
      <c r="A167" s="85" t="s">
        <v>309</v>
      </c>
      <c r="B167" s="9" t="s">
        <v>310</v>
      </c>
      <c r="L167" t="str">
        <f t="shared" si="2"/>
        <v xml:space="preserve">i. O.  </v>
      </c>
    </row>
    <row r="168" spans="1:12" ht="14.25">
      <c r="A168" s="85" t="s">
        <v>311</v>
      </c>
      <c r="B168" s="9" t="s">
        <v>312</v>
      </c>
      <c r="L168" t="str">
        <f t="shared" si="2"/>
        <v>IMDS-ID Kunde</v>
      </c>
    </row>
    <row r="169" spans="1:12" ht="14.25">
      <c r="A169" s="85" t="s">
        <v>313</v>
      </c>
      <c r="B169" s="9" t="s">
        <v>314</v>
      </c>
      <c r="L169" t="str">
        <f t="shared" si="2"/>
        <v>Inhalte</v>
      </c>
    </row>
    <row r="170" spans="1:12" ht="14.25">
      <c r="A170" s="85" t="s">
        <v>315</v>
      </c>
      <c r="B170" s="9" t="s">
        <v>316</v>
      </c>
      <c r="L170" t="str">
        <f t="shared" si="2"/>
        <v>Gesamtbewertung durch die Organisation</v>
      </c>
    </row>
    <row r="171" spans="1:12" ht="14.25">
      <c r="A171" s="85" t="s">
        <v>317</v>
      </c>
      <c r="B171" s="9" t="s">
        <v>318</v>
      </c>
      <c r="L171" t="str">
        <f t="shared" si="2"/>
        <v>IST-Werte Organisation</v>
      </c>
    </row>
    <row r="172" spans="1:12" ht="14.25">
      <c r="A172" s="85" t="s">
        <v>319</v>
      </c>
      <c r="B172" s="9" t="s">
        <v>320</v>
      </c>
      <c r="L172" t="str">
        <f t="shared" si="2"/>
        <v>Kategorie</v>
      </c>
    </row>
    <row r="173" spans="1:12" ht="28.5">
      <c r="A173" s="9" t="s">
        <v>321</v>
      </c>
      <c r="B173" s="9" t="s">
        <v>322</v>
      </c>
      <c r="L173" t="str">
        <f t="shared" si="2"/>
        <v>Kein geschultes oder in ausreichender Anzahl verfügbares Personal,
Qualitätsbeeinträchtigun-gen möglich (4)</v>
      </c>
    </row>
    <row r="174" spans="1:12" ht="42.75">
      <c r="A174" s="9" t="s">
        <v>323</v>
      </c>
      <c r="B174" s="9" t="s">
        <v>324</v>
      </c>
      <c r="L174" t="str">
        <f t="shared" si="2"/>
        <v>Qualifiziertes Personal nicht in ausreichender Anzahl verfügbar:
Qualitätsbeeinträchtigungen möglich
Arbeits- und/oder Prüfanweisungen unvollständig</v>
      </c>
    </row>
    <row r="175" spans="1:12" ht="28.5">
      <c r="A175" s="9" t="s">
        <v>325</v>
      </c>
      <c r="B175" s="9" t="s">
        <v>326</v>
      </c>
      <c r="L175" t="str">
        <f t="shared" si="2"/>
        <v xml:space="preserve">Kein Serienwerkstoff oder andere Verarbeitung,
Kundenakzeptanz liegt vor </v>
      </c>
    </row>
    <row r="176" spans="1:12" ht="28.5">
      <c r="A176" s="9" t="s">
        <v>327</v>
      </c>
      <c r="B176" s="9" t="s">
        <v>328</v>
      </c>
      <c r="L176" t="str">
        <f t="shared" si="2"/>
        <v>Kein Serienwerkstoff,
Spezifikation nicht erfüllt/nicht nachgewiesen</v>
      </c>
    </row>
    <row r="177" spans="1:12" ht="14.25">
      <c r="A177" s="85" t="s">
        <v>329</v>
      </c>
      <c r="B177" s="9" t="s">
        <v>330</v>
      </c>
      <c r="L177" t="str">
        <f t="shared" si="2"/>
        <v>Kennung/DUNS</v>
      </c>
    </row>
    <row r="178" spans="1:12" ht="14.25">
      <c r="A178" s="85" t="s">
        <v>331</v>
      </c>
      <c r="B178" s="9" t="s">
        <v>332</v>
      </c>
      <c r="L178" t="str">
        <f t="shared" si="2"/>
        <v>Kennzeichnung der Lieferung</v>
      </c>
    </row>
    <row r="179" spans="1:12" ht="14.25">
      <c r="A179" s="85" t="s">
        <v>333</v>
      </c>
      <c r="B179" s="9" t="s">
        <v>334</v>
      </c>
      <c r="L179" t="str">
        <f t="shared" si="2"/>
        <v>Kommentar</v>
      </c>
    </row>
    <row r="180" spans="1:12" ht="14.25">
      <c r="A180" s="85" t="s">
        <v>335</v>
      </c>
      <c r="B180" s="9" t="s">
        <v>336</v>
      </c>
      <c r="L180" t="str">
        <f t="shared" si="2"/>
        <v>Kommentar Kunde</v>
      </c>
    </row>
    <row r="181" spans="1:12" ht="14.25">
      <c r="A181" s="85" t="s">
        <v>337</v>
      </c>
      <c r="B181" s="9" t="s">
        <v>971</v>
      </c>
      <c r="L181" t="str">
        <f t="shared" si="2"/>
        <v>Kommentar Organisation</v>
      </c>
    </row>
    <row r="182" spans="1:12" ht="14.25">
      <c r="A182" s="85" t="s">
        <v>339</v>
      </c>
      <c r="B182" s="9" t="s">
        <v>340</v>
      </c>
      <c r="L182" t="str">
        <f t="shared" si="2"/>
        <v>Konstruktions-, Entwicklungsfreigaben</v>
      </c>
    </row>
    <row r="183" spans="1:12" s="7" customFormat="1" ht="28.5">
      <c r="A183" s="9" t="s">
        <v>341</v>
      </c>
      <c r="B183" s="9" t="s">
        <v>342</v>
      </c>
      <c r="L183" t="str">
        <f t="shared" si="2"/>
        <v>Konstruktions-, Entwicklungsfreigaben der Organisation bei Entwicklungsverantwortung entsprechend Vereinbarung</v>
      </c>
    </row>
    <row r="184" spans="1:12" ht="14.25">
      <c r="A184" s="85" t="s">
        <v>343</v>
      </c>
      <c r="B184" s="9" t="s">
        <v>344</v>
      </c>
      <c r="L184" t="str">
        <f t="shared" si="2"/>
        <v>Kontaktinformationen</v>
      </c>
    </row>
    <row r="185" spans="1:12" ht="14.25">
      <c r="A185" s="85" t="s">
        <v>345</v>
      </c>
      <c r="B185" s="9" t="s">
        <v>346</v>
      </c>
      <c r="L185" t="str">
        <f t="shared" si="2"/>
        <v>Korrosion</v>
      </c>
    </row>
    <row r="186" spans="1:12" ht="14.25">
      <c r="A186" s="85" t="s">
        <v>347</v>
      </c>
      <c r="B186" s="9" t="s">
        <v>348</v>
      </c>
      <c r="L186" t="str">
        <f t="shared" si="2"/>
        <v>Korrosionsprüfung</v>
      </c>
    </row>
    <row r="187" spans="1:12" ht="14.25">
      <c r="A187" s="85" t="s">
        <v>349</v>
      </c>
      <c r="B187" s="9" t="s">
        <v>350</v>
      </c>
      <c r="L187" t="str">
        <f t="shared" si="2"/>
        <v>Kunde</v>
      </c>
    </row>
    <row r="188" spans="1:12" ht="14.25">
      <c r="A188" s="85" t="s">
        <v>351</v>
      </c>
      <c r="B188" s="9" t="s">
        <v>352</v>
      </c>
      <c r="L188" t="str">
        <f t="shared" si="2"/>
        <v>Kunde (Empfänger)</v>
      </c>
    </row>
    <row r="189" spans="1:12" ht="28.5">
      <c r="A189" s="9" t="s">
        <v>953</v>
      </c>
      <c r="B189" s="9" t="s">
        <v>954</v>
      </c>
      <c r="L189" t="str">
        <f t="shared" si="2"/>
        <v>Kundenspezifische Teilestände
(z. B. TGS/ F-Stand/ Q-Stand, …)</v>
      </c>
    </row>
    <row r="190" spans="1:12" ht="28.5">
      <c r="A190" s="9" t="s">
        <v>353</v>
      </c>
      <c r="B190" s="9" t="s">
        <v>354</v>
      </c>
      <c r="L190" t="str">
        <f t="shared" si="2"/>
        <v>Kunden-/Serientauglich (Anforderungen erfüllt oder Abweichungen nach Risikoanalyse akzeptiert)</v>
      </c>
    </row>
    <row r="191" spans="1:12" ht="14.25">
      <c r="A191" s="85" t="s">
        <v>355</v>
      </c>
      <c r="B191" s="9" t="s">
        <v>356</v>
      </c>
      <c r="L191" t="str">
        <f t="shared" si="2"/>
        <v>Kundentauglich/Serientauglich</v>
      </c>
    </row>
    <row r="192" spans="1:12" ht="28.5">
      <c r="A192" s="9" t="s">
        <v>357</v>
      </c>
      <c r="B192" s="9" t="s">
        <v>358</v>
      </c>
      <c r="L192" t="str">
        <f t="shared" si="2"/>
        <v>Kunden-/Serientauglich nach Risikobewertung,
aktualisierte PPF-Dokumentation erforderlich</v>
      </c>
    </row>
    <row r="193" spans="1:12" ht="14.25">
      <c r="A193" s="85" t="s">
        <v>359</v>
      </c>
      <c r="B193" s="9" t="s">
        <v>360</v>
      </c>
      <c r="L193" t="str">
        <f t="shared" si="2"/>
        <v>Kundenteilnahme bei Prozessabnahme gewünscht</v>
      </c>
    </row>
    <row r="194" spans="1:12" ht="14.25">
      <c r="A194" s="85" t="s">
        <v>361</v>
      </c>
      <c r="B194" s="9" t="s">
        <v>362</v>
      </c>
      <c r="L194" t="str">
        <f t="shared" si="2"/>
        <v>Laborqualifizierung</v>
      </c>
    </row>
    <row r="195" spans="1:12" ht="14.25">
      <c r="A195" s="85" t="s">
        <v>363</v>
      </c>
      <c r="B195" s="9" t="s">
        <v>364</v>
      </c>
      <c r="L195" t="str">
        <f t="shared" si="2"/>
        <v>Lacktechnik</v>
      </c>
    </row>
    <row r="196" spans="1:12" ht="28.5">
      <c r="A196" s="9" t="s">
        <v>365</v>
      </c>
      <c r="B196" s="9" t="s">
        <v>366</v>
      </c>
      <c r="L196" t="str">
        <f aca="true" t="shared" si="3" ref="L196:L259">VLOOKUP(A196,A:J,$L$1,FALSE)</f>
        <v>Lieferantennummer/ 
DUNS-Code</v>
      </c>
    </row>
    <row r="197" spans="1:12" ht="14.25">
      <c r="A197" s="85" t="s">
        <v>367</v>
      </c>
      <c r="B197" s="9" t="s">
        <v>368</v>
      </c>
      <c r="L197" t="str">
        <f t="shared" si="3"/>
        <v>Liefermenge</v>
      </c>
    </row>
    <row r="198" spans="1:12" ht="14.25">
      <c r="A198" s="85" t="s">
        <v>369</v>
      </c>
      <c r="B198" s="9" t="s">
        <v>370</v>
      </c>
      <c r="L198" t="str">
        <f t="shared" si="3"/>
        <v>Lieferscheinnummer</v>
      </c>
    </row>
    <row r="199" spans="1:12" ht="14.25">
      <c r="A199" s="85" t="s">
        <v>371</v>
      </c>
      <c r="B199" s="9" t="s">
        <v>372</v>
      </c>
      <c r="L199" t="str">
        <f t="shared" si="3"/>
        <v>Lieferstandort</v>
      </c>
    </row>
    <row r="200" spans="1:12" ht="14.25">
      <c r="A200" s="85" t="s">
        <v>373</v>
      </c>
      <c r="B200" s="9" t="s">
        <v>374</v>
      </c>
      <c r="L200" t="str">
        <f t="shared" si="3"/>
        <v xml:space="preserve">Liste bekannter Fehler </v>
      </c>
    </row>
    <row r="201" spans="1:12" ht="28.5">
      <c r="A201" s="9" t="s">
        <v>955</v>
      </c>
      <c r="B201" s="9" t="s">
        <v>956</v>
      </c>
      <c r="L201" t="str">
        <f t="shared" si="3"/>
        <v>Liste mit Terminen für 
Farb-/Varianten-PPF</v>
      </c>
    </row>
    <row r="202" spans="1:12" ht="28.5">
      <c r="A202" s="9" t="s">
        <v>375</v>
      </c>
      <c r="B202" s="9" t="s">
        <v>376</v>
      </c>
      <c r="L202" t="str">
        <f t="shared" si="3"/>
        <v xml:space="preserve">Logistik (1)
</v>
      </c>
    </row>
    <row r="203" spans="1:12" ht="103.5" customHeight="1">
      <c r="A203" s="9" t="s">
        <v>377</v>
      </c>
      <c r="B203" s="9" t="s">
        <v>378</v>
      </c>
      <c r="L203" t="str">
        <f t="shared" si="3"/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</row>
    <row r="204" spans="1:12" ht="14.25">
      <c r="A204" s="85" t="s">
        <v>379</v>
      </c>
      <c r="B204" s="9" t="s">
        <v>380</v>
      </c>
      <c r="L204" t="str">
        <f t="shared" si="3"/>
        <v>E-Mail</v>
      </c>
    </row>
    <row r="205" spans="1:12" ht="14.25">
      <c r="A205" s="85" t="s">
        <v>381</v>
      </c>
      <c r="B205" s="9" t="s">
        <v>382</v>
      </c>
      <c r="L205" t="str">
        <f t="shared" si="3"/>
        <v>Maß</v>
      </c>
    </row>
    <row r="206" spans="1:12" ht="28.5">
      <c r="A206" s="9" t="s">
        <v>383</v>
      </c>
      <c r="B206" s="9" t="s">
        <v>384</v>
      </c>
      <c r="L206" t="str">
        <f t="shared" si="3"/>
        <v>Maßlich i. O., 
keine Nacharbeit</v>
      </c>
    </row>
    <row r="207" spans="1:12" ht="28.5">
      <c r="A207" s="9" t="s">
        <v>385</v>
      </c>
      <c r="B207" s="9" t="s">
        <v>386</v>
      </c>
      <c r="L207" t="str">
        <f t="shared" si="3"/>
        <v xml:space="preserve">Maßlich i. O. 
mit Nacharbeit oder unkritische Werte n. i. O. </v>
      </c>
    </row>
    <row r="208" spans="1:12" ht="14.25">
      <c r="A208" s="85" t="s">
        <v>387</v>
      </c>
      <c r="B208" s="9" t="s">
        <v>388</v>
      </c>
      <c r="L208" t="str">
        <f t="shared" si="3"/>
        <v>Maßlich n. i. O.</v>
      </c>
    </row>
    <row r="209" spans="1:12" ht="14.25">
      <c r="A209" s="85" t="s">
        <v>389</v>
      </c>
      <c r="B209" s="9" t="s">
        <v>390</v>
      </c>
      <c r="L209" t="str">
        <f t="shared" si="3"/>
        <v>Materialdaten per IMDS</v>
      </c>
    </row>
    <row r="210" spans="1:12" ht="14.25">
      <c r="A210" s="85" t="s">
        <v>391</v>
      </c>
      <c r="B210" s="9" t="s">
        <v>392</v>
      </c>
      <c r="L210" t="str">
        <f t="shared" si="3"/>
        <v>Mechanische Kennwerte</v>
      </c>
    </row>
    <row r="211" spans="1:12" ht="14.25">
      <c r="A211" s="85" t="s">
        <v>393</v>
      </c>
      <c r="B211" s="9" t="s">
        <v>394</v>
      </c>
      <c r="L211" t="str">
        <f t="shared" si="3"/>
        <v>Merkmale abgesichert</v>
      </c>
    </row>
    <row r="212" spans="1:12" ht="14.25">
      <c r="A212" s="85" t="s">
        <v>395</v>
      </c>
      <c r="B212" s="9" t="s">
        <v>396</v>
      </c>
      <c r="L212" t="str">
        <f t="shared" si="3"/>
        <v>Messtechnik (optional)</v>
      </c>
    </row>
    <row r="213" spans="1:12" ht="14.25">
      <c r="A213" s="85" t="s">
        <v>397</v>
      </c>
      <c r="B213" s="9" t="s">
        <v>398</v>
      </c>
      <c r="L213" t="str">
        <f t="shared" si="3"/>
        <v>Metallographie</v>
      </c>
    </row>
    <row r="214" spans="1:12" ht="28.5">
      <c r="A214" s="85" t="s">
        <v>399</v>
      </c>
      <c r="B214" s="9" t="s">
        <v>400</v>
      </c>
      <c r="L214" t="str">
        <f t="shared" si="3"/>
        <v>Mindestens eine Produktionseinheit abgenommen (2)</v>
      </c>
    </row>
    <row r="215" spans="1:12" ht="14.25">
      <c r="A215" s="85" t="s">
        <v>401</v>
      </c>
      <c r="B215" s="9" t="s">
        <v>402</v>
      </c>
      <c r="L215" t="str">
        <f t="shared" si="3"/>
        <v>Mitgeltende Unterlagen zum PPF-Verfahren</v>
      </c>
    </row>
    <row r="216" spans="1:12" ht="14.25">
      <c r="A216" s="85" t="s">
        <v>403</v>
      </c>
      <c r="B216" s="9" t="s">
        <v>404</v>
      </c>
      <c r="L216" t="str">
        <f t="shared" si="3"/>
        <v>Muster inkl. Fertigungsdokumentation</v>
      </c>
    </row>
    <row r="217" spans="1:12" ht="14.25">
      <c r="A217" s="85" t="s">
        <v>405</v>
      </c>
      <c r="B217" s="9" t="s">
        <v>406</v>
      </c>
      <c r="L217" t="str">
        <f t="shared" si="3"/>
        <v>Mustergewicht [kg]</v>
      </c>
    </row>
    <row r="218" spans="1:12" ht="14.25">
      <c r="A218" s="85" t="s">
        <v>407</v>
      </c>
      <c r="B218" s="9" t="s">
        <v>408</v>
      </c>
      <c r="L218" t="str">
        <f t="shared" si="3"/>
        <v>Mustervorstellung</v>
      </c>
    </row>
    <row r="219" spans="1:12" ht="28.5">
      <c r="A219" s="9" t="s">
        <v>410</v>
      </c>
      <c r="B219" s="9" t="s">
        <v>411</v>
      </c>
      <c r="L219" t="str">
        <f t="shared" si="3"/>
        <v>Nachforderung 
Vorzulegende Dokumente zu offenen Prüfgebieten</v>
      </c>
    </row>
    <row r="220" spans="1:12" ht="14.25">
      <c r="A220" s="85" t="s">
        <v>412</v>
      </c>
      <c r="B220" s="9" t="s">
        <v>413</v>
      </c>
      <c r="L220" t="str">
        <f t="shared" si="3"/>
        <v>Nachforderung/Begründung</v>
      </c>
    </row>
    <row r="221" spans="1:12" ht="14.25">
      <c r="A221" s="9" t="s">
        <v>414</v>
      </c>
      <c r="B221" s="9" t="s">
        <v>415</v>
      </c>
      <c r="L221" t="str">
        <f t="shared" si="3"/>
        <v>Nachweis einer Prozessbewertung (z. B. Automotive Spice)</v>
      </c>
    </row>
    <row r="222" spans="1:12" ht="14.25">
      <c r="A222" s="85" t="s">
        <v>416</v>
      </c>
      <c r="B222" s="9" t="s">
        <v>417</v>
      </c>
      <c r="L222" t="str">
        <f t="shared" si="3"/>
        <v>Nachweis Einhaltung werkstoffspezifischer Kundennormen</v>
      </c>
    </row>
    <row r="223" spans="1:12" ht="28.5">
      <c r="A223" s="9" t="s">
        <v>418</v>
      </c>
      <c r="B223" s="9" t="s">
        <v>419</v>
      </c>
      <c r="L223" t="str">
        <f t="shared" si="3"/>
        <v>Nachweis Umsetzung der Anforderungen 6.3 u. 6.4</v>
      </c>
    </row>
    <row r="224" spans="1:12" ht="28.5">
      <c r="A224" s="9" t="s">
        <v>420</v>
      </c>
      <c r="B224" s="9" t="s">
        <v>421</v>
      </c>
      <c r="L224" t="str">
        <f t="shared" si="3"/>
        <v>Nachweis-      
dokument</v>
      </c>
    </row>
    <row r="225" spans="1:12" ht="14.25">
      <c r="A225" s="85" t="s">
        <v>422</v>
      </c>
      <c r="B225" s="9" t="s">
        <v>423</v>
      </c>
      <c r="L225" t="str">
        <f t="shared" si="3"/>
        <v>Nachweise zum Produktionsprozess</v>
      </c>
    </row>
    <row r="226" spans="1:12" ht="14.25">
      <c r="A226" s="85" t="s">
        <v>424</v>
      </c>
      <c r="B226" s="9" t="s">
        <v>425</v>
      </c>
      <c r="L226" t="str">
        <f t="shared" si="3"/>
        <v xml:space="preserve">Nachweise zur Einhaltung gesetzlicher Anforderungen </v>
      </c>
    </row>
    <row r="227" spans="1:12" ht="14.25">
      <c r="A227" s="85" t="s">
        <v>426</v>
      </c>
      <c r="B227" s="9" t="s">
        <v>427</v>
      </c>
      <c r="L227" t="str">
        <f t="shared" si="3"/>
        <v>Nachweise zum Produkt</v>
      </c>
    </row>
    <row r="228" spans="1:12" ht="14.25">
      <c r="A228" s="85" t="s">
        <v>428</v>
      </c>
      <c r="B228" s="9" t="s">
        <v>429</v>
      </c>
      <c r="L228" t="str">
        <f t="shared" si="3"/>
        <v>Nachweise zur Produktentwicklung</v>
      </c>
    </row>
    <row r="229" spans="1:12" ht="14.25">
      <c r="A229" s="85" t="s">
        <v>430</v>
      </c>
      <c r="B229" s="9" t="s">
        <v>431</v>
      </c>
      <c r="L229" t="str">
        <f t="shared" si="3"/>
        <v>Nachweise zur Produktionsprozessentwicklung</v>
      </c>
    </row>
    <row r="230" spans="1:12" ht="14.25">
      <c r="A230" s="85" t="s">
        <v>432</v>
      </c>
      <c r="B230" s="9" t="s">
        <v>433</v>
      </c>
      <c r="L230" t="str">
        <f t="shared" si="3"/>
        <v>Nachweise zur Software</v>
      </c>
    </row>
    <row r="231" spans="1:12" ht="14.25">
      <c r="A231" s="85" t="s">
        <v>434</v>
      </c>
      <c r="B231" s="9" t="s">
        <v>435</v>
      </c>
      <c r="L231" t="str">
        <f t="shared" si="3"/>
        <v>Nachweise zur Validierung des Produktes</v>
      </c>
    </row>
    <row r="232" spans="1:12" ht="14.25">
      <c r="A232" s="85" t="s">
        <v>436</v>
      </c>
      <c r="B232" s="9" t="s">
        <v>437</v>
      </c>
      <c r="L232" t="str">
        <f t="shared" si="3"/>
        <v>Nachweise zur Validierung des Produktionsprozesses</v>
      </c>
    </row>
    <row r="233" spans="1:12" ht="14.25">
      <c r="A233" s="85" t="s">
        <v>438</v>
      </c>
      <c r="B233" s="9" t="s">
        <v>439</v>
      </c>
      <c r="L233" t="str">
        <f t="shared" si="3"/>
        <v>Nachweiskategorie</v>
      </c>
    </row>
    <row r="234" spans="1:12" ht="14.25">
      <c r="A234" s="85" t="s">
        <v>117</v>
      </c>
      <c r="B234" s="9" t="s">
        <v>117</v>
      </c>
      <c r="L234" t="str">
        <f t="shared" si="3"/>
        <v>Name</v>
      </c>
    </row>
    <row r="235" spans="1:12" ht="14.25">
      <c r="A235" s="85" t="s">
        <v>440</v>
      </c>
      <c r="B235" s="9" t="s">
        <v>441</v>
      </c>
      <c r="L235" t="str">
        <f t="shared" si="3"/>
        <v>Name der Organisation</v>
      </c>
    </row>
    <row r="236" spans="1:12" ht="14.25">
      <c r="A236" s="85" t="s">
        <v>442</v>
      </c>
      <c r="B236" s="9" t="s">
        <v>443</v>
      </c>
      <c r="L236" t="str">
        <f t="shared" si="3"/>
        <v>Name des Kunden</v>
      </c>
    </row>
    <row r="237" spans="1:12" ht="14.25">
      <c r="A237" s="85" t="s">
        <v>444</v>
      </c>
      <c r="B237" s="9" t="s">
        <v>445</v>
      </c>
      <c r="L237" t="str">
        <f t="shared" si="3"/>
        <v>Neue Spezifikation</v>
      </c>
    </row>
    <row r="238" spans="1:12" ht="14.25">
      <c r="A238" s="85" t="s">
        <v>446</v>
      </c>
      <c r="B238" s="9" t="s">
        <v>447</v>
      </c>
      <c r="L238" t="str">
        <f t="shared" si="3"/>
        <v>Neues PPF-Verfahren erforderlich</v>
      </c>
    </row>
    <row r="239" spans="1:12" ht="14.25">
      <c r="A239" s="85" t="s">
        <v>448</v>
      </c>
      <c r="B239" s="9" t="s">
        <v>449</v>
      </c>
      <c r="L239" t="str">
        <f t="shared" si="3"/>
        <v>Neuteil</v>
      </c>
    </row>
    <row r="240" spans="1:12" ht="14.25">
      <c r="A240" s="85" t="s">
        <v>450</v>
      </c>
      <c r="B240" s="9" t="s">
        <v>451</v>
      </c>
      <c r="L240" t="str">
        <f t="shared" si="3"/>
        <v>Nicht anwendbar</v>
      </c>
    </row>
    <row r="241" spans="1:12" ht="28.5">
      <c r="A241" s="9" t="s">
        <v>452</v>
      </c>
      <c r="B241" s="9" t="s">
        <v>453</v>
      </c>
      <c r="L241" t="str">
        <f t="shared" si="3"/>
        <v>Nicht gemäß Prozessablauf, aber keine Qualitäts-beeinträchtigungen in der Serie zu erwarten</v>
      </c>
    </row>
    <row r="242" spans="1:12" ht="28.5">
      <c r="A242" s="9" t="s">
        <v>454</v>
      </c>
      <c r="B242" s="9" t="s">
        <v>455</v>
      </c>
      <c r="L242" t="str">
        <f t="shared" si="3"/>
        <v>Nicht kundentauglich/ 
Nicht serientauglich</v>
      </c>
    </row>
    <row r="243" spans="1:12" ht="28.5">
      <c r="A243" s="9" t="s">
        <v>456</v>
      </c>
      <c r="B243" s="9" t="s">
        <v>455</v>
      </c>
      <c r="L243" t="str">
        <f t="shared" si="3"/>
        <v>Nicht kundentauglich/
 Nicht serientauglich</v>
      </c>
    </row>
    <row r="244" spans="1:12" ht="14.25">
      <c r="A244" s="9" t="s">
        <v>457</v>
      </c>
      <c r="B244" s="9" t="s">
        <v>458</v>
      </c>
      <c r="L244" t="str">
        <f t="shared" si="3"/>
        <v>Nicht kunden- oder serientauglich bzw. noch nicht freigegeben</v>
      </c>
    </row>
    <row r="245" spans="1:12" ht="14.25">
      <c r="A245" s="85" t="s">
        <v>459</v>
      </c>
      <c r="B245" s="9" t="s">
        <v>460</v>
      </c>
      <c r="L245" t="str">
        <f t="shared" si="3"/>
        <v>Nicht verbaubar</v>
      </c>
    </row>
    <row r="246" spans="1:12" ht="28.5">
      <c r="A246" s="9" t="s">
        <v>461</v>
      </c>
      <c r="B246" s="9" t="s">
        <v>462</v>
      </c>
      <c r="L246" t="str">
        <f t="shared" si="3"/>
        <v>Nicht vorhanden/         nicht abgenommen</v>
      </c>
    </row>
    <row r="247" spans="1:12" ht="14.25">
      <c r="A247" s="85" t="s">
        <v>463</v>
      </c>
      <c r="B247" s="9" t="s">
        <v>464</v>
      </c>
      <c r="L247" t="str">
        <f t="shared" si="3"/>
        <v>Normen</v>
      </c>
    </row>
    <row r="248" spans="1:12" ht="14.25">
      <c r="A248" s="85" t="s">
        <v>465</v>
      </c>
      <c r="B248" s="9" t="s">
        <v>466</v>
      </c>
      <c r="L248" t="str">
        <f t="shared" si="3"/>
        <v>Nr.</v>
      </c>
    </row>
    <row r="249" spans="1:12" ht="28.5">
      <c r="A249" s="9" t="s">
        <v>467</v>
      </c>
      <c r="B249" s="9" t="s">
        <v>468</v>
      </c>
      <c r="L249" t="str">
        <f t="shared" si="3"/>
        <v>Nur teilweise vorhanden/abgenommen,
geeignetes Ersatzprüfmittel vorhanden</v>
      </c>
    </row>
    <row r="250" spans="1:12" ht="28.5">
      <c r="A250" s="9" t="s">
        <v>469</v>
      </c>
      <c r="B250" s="9" t="s">
        <v>470</v>
      </c>
      <c r="L250" t="str">
        <f t="shared" si="3"/>
        <v>Oberfläche/ Struktur
Farbe/Narbung</v>
      </c>
    </row>
    <row r="251" spans="1:12" ht="14.25">
      <c r="A251" s="85" t="s">
        <v>471</v>
      </c>
      <c r="B251" s="9" t="s">
        <v>472</v>
      </c>
      <c r="L251" t="str">
        <f t="shared" si="3"/>
        <v>Oberfläche, Narbung</v>
      </c>
    </row>
    <row r="252" spans="1:12" ht="14.25">
      <c r="A252" s="85" t="s">
        <v>473</v>
      </c>
      <c r="B252" s="9" t="s">
        <v>474</v>
      </c>
      <c r="L252" t="str">
        <f t="shared" si="3"/>
        <v>Oberflächenanforderung</v>
      </c>
    </row>
    <row r="253" spans="1:12" ht="14.25">
      <c r="A253" s="85" t="s">
        <v>475</v>
      </c>
      <c r="B253" s="9" t="s">
        <v>476</v>
      </c>
      <c r="L253" t="str">
        <f t="shared" si="3"/>
        <v>Ordnungs-    nummer</v>
      </c>
    </row>
    <row r="254" spans="1:12" ht="14.25">
      <c r="A254" s="85" t="s">
        <v>477</v>
      </c>
      <c r="B254" s="9" t="s">
        <v>478</v>
      </c>
      <c r="L254" t="str">
        <f t="shared" si="3"/>
        <v>Organisation</v>
      </c>
    </row>
    <row r="255" spans="1:12" ht="14.25">
      <c r="A255" s="85" t="s">
        <v>477</v>
      </c>
      <c r="B255" s="9" t="s">
        <v>479</v>
      </c>
      <c r="L255" t="str">
        <f t="shared" si="3"/>
        <v>Organisation</v>
      </c>
    </row>
    <row r="256" spans="1:12" ht="14.25">
      <c r="A256" s="85" t="s">
        <v>480</v>
      </c>
      <c r="B256" s="9" t="s">
        <v>480</v>
      </c>
      <c r="L256" t="str">
        <f t="shared" si="3"/>
        <v>Original</v>
      </c>
    </row>
    <row r="257" spans="1:12" ht="14.25">
      <c r="A257" s="85" t="s">
        <v>481</v>
      </c>
      <c r="B257" s="9" t="s">
        <v>482</v>
      </c>
      <c r="L257" t="str">
        <f t="shared" si="3"/>
        <v>Papierform</v>
      </c>
    </row>
    <row r="258" spans="1:12" ht="14.25">
      <c r="A258" s="85" t="s">
        <v>483</v>
      </c>
      <c r="B258" s="9" t="s">
        <v>484</v>
      </c>
      <c r="L258" t="str">
        <f t="shared" si="3"/>
        <v>PDF-Format</v>
      </c>
    </row>
    <row r="259" spans="1:12" ht="14.25">
      <c r="A259" s="85" t="s">
        <v>485</v>
      </c>
      <c r="B259" s="9" t="s">
        <v>486</v>
      </c>
      <c r="L259" t="str">
        <f t="shared" si="3"/>
        <v>Personal</v>
      </c>
    </row>
    <row r="260" spans="1:12" ht="28.5">
      <c r="A260" s="9" t="s">
        <v>487</v>
      </c>
      <c r="B260" s="9" t="s">
        <v>488</v>
      </c>
      <c r="L260" t="str">
        <f aca="true" t="shared" si="4" ref="L260:L323">VLOOKUP(A260,A:J,$L$1,FALSE)</f>
        <v>Personal nur eingeschränkt verfügbar/geschult, keine Qualitätsbeeinträchtigun-gen zu erwarten (3)</v>
      </c>
    </row>
    <row r="261" spans="1:12" ht="57">
      <c r="A261" s="9" t="s">
        <v>489</v>
      </c>
      <c r="B261" s="9" t="s">
        <v>490</v>
      </c>
      <c r="L261" t="str">
        <f t="shared" si="4"/>
        <v>Personal nur eingeschränkt verfügbar/qualifiziert, keine Qualitätsbeeinträchtigungen zu erwarten:
- Anzahl und Qualifikationsgrad müssen noch optimiert werden
- Arbeits- und Prüfanweisungen vollständig</v>
      </c>
    </row>
    <row r="262" spans="1:12" ht="14.25">
      <c r="A262" s="85" t="s">
        <v>491</v>
      </c>
      <c r="B262" s="9" t="s">
        <v>491</v>
      </c>
      <c r="L262" t="str">
        <f t="shared" si="4"/>
        <v>Portal</v>
      </c>
    </row>
    <row r="263" spans="1:12" ht="14.25">
      <c r="A263" s="85" t="s">
        <v>492</v>
      </c>
      <c r="B263" s="9" t="s">
        <v>493</v>
      </c>
      <c r="L263" t="str">
        <f t="shared" si="4"/>
        <v>PPF-Bewertung</v>
      </c>
    </row>
    <row r="264" spans="1:12" ht="14.25">
      <c r="A264" s="85" t="s">
        <v>494</v>
      </c>
      <c r="B264" s="9" t="s">
        <v>495</v>
      </c>
      <c r="L264" t="str">
        <f t="shared" si="4"/>
        <v>PPF-Status Lieferkette</v>
      </c>
    </row>
    <row r="265" spans="1:12" ht="14.25">
      <c r="A265" s="85" t="s">
        <v>496</v>
      </c>
      <c r="B265" s="9" t="s">
        <v>497</v>
      </c>
      <c r="L265" t="str">
        <f t="shared" si="4"/>
        <v>PPF-Status Lieferkette</v>
      </c>
    </row>
    <row r="266" spans="1:12" ht="14.25">
      <c r="A266" s="85" t="s">
        <v>498</v>
      </c>
      <c r="B266" s="9" t="s">
        <v>499</v>
      </c>
      <c r="L266" t="str">
        <f t="shared" si="4"/>
        <v>PPF-Termin</v>
      </c>
    </row>
    <row r="267" spans="1:12" ht="14.25">
      <c r="A267" s="85" t="s">
        <v>500</v>
      </c>
      <c r="B267" s="9" t="s">
        <v>501</v>
      </c>
      <c r="L267" t="str">
        <f t="shared" si="4"/>
        <v>PPF-Verfahren für Produktfamilie</v>
      </c>
    </row>
    <row r="268" spans="1:12" ht="14.25">
      <c r="A268" s="85" t="s">
        <v>502</v>
      </c>
      <c r="B268" s="9" t="s">
        <v>503</v>
      </c>
      <c r="L268" t="str">
        <f t="shared" si="4"/>
        <v>PPF-Verfahren zum Kunden abgeschlossen</v>
      </c>
    </row>
    <row r="269" spans="1:12" ht="14.25">
      <c r="A269" s="85" t="s">
        <v>504</v>
      </c>
      <c r="B269" s="9" t="s">
        <v>505</v>
      </c>
      <c r="L269" t="str">
        <f t="shared" si="4"/>
        <v>Probeentnahmeplan</v>
      </c>
    </row>
    <row r="270" spans="1:12" ht="14.25">
      <c r="A270" s="85" t="s">
        <v>506</v>
      </c>
      <c r="B270" s="9" t="s">
        <v>507</v>
      </c>
      <c r="L270" t="str">
        <f t="shared" si="4"/>
        <v>Produktänderung</v>
      </c>
    </row>
    <row r="271" spans="1:12" ht="14.25">
      <c r="A271" s="85" t="s">
        <v>508</v>
      </c>
      <c r="B271" s="9" t="s">
        <v>509</v>
      </c>
      <c r="L271" t="str">
        <f t="shared" si="4"/>
        <v>Produktbezogene Nachweise</v>
      </c>
    </row>
    <row r="272" spans="1:12" ht="14.25">
      <c r="A272" s="85" t="s">
        <v>510</v>
      </c>
      <c r="B272" s="9" t="s">
        <v>511</v>
      </c>
      <c r="L272" t="str">
        <f t="shared" si="4"/>
        <v>Produktionsdatum</v>
      </c>
    </row>
    <row r="273" spans="1:12" ht="14.25">
      <c r="A273" s="85" t="s">
        <v>512</v>
      </c>
      <c r="B273" s="9" t="s">
        <v>513</v>
      </c>
      <c r="L273" t="str">
        <f t="shared" si="4"/>
        <v>Produktionseinrichtungen nicht abgenommen (2)</v>
      </c>
    </row>
    <row r="274" spans="1:12" ht="14.25">
      <c r="A274" s="85" t="s">
        <v>514</v>
      </c>
      <c r="B274" s="9" t="s">
        <v>515</v>
      </c>
      <c r="L274" t="str">
        <f t="shared" si="4"/>
        <v>Produktionskapazität</v>
      </c>
    </row>
    <row r="275" spans="1:12" ht="14.25">
      <c r="A275" s="85" t="s">
        <v>516</v>
      </c>
      <c r="B275" s="9" t="s">
        <v>517</v>
      </c>
      <c r="L275" t="str">
        <f t="shared" si="4"/>
        <v>Produktionslenkungsplan</v>
      </c>
    </row>
    <row r="276" spans="1:12" ht="14.25">
      <c r="A276" s="85" t="s">
        <v>518</v>
      </c>
      <c r="B276" s="9" t="s">
        <v>519</v>
      </c>
      <c r="L276" t="str">
        <f t="shared" si="4"/>
        <v>Produktionsstandort</v>
      </c>
    </row>
    <row r="277" spans="1:12" ht="14.25">
      <c r="A277" s="85" t="s">
        <v>520</v>
      </c>
      <c r="B277" s="9" t="s">
        <v>519</v>
      </c>
      <c r="L277" t="str">
        <f t="shared" si="4"/>
        <v>Produktions-     standort</v>
      </c>
    </row>
    <row r="278" spans="1:12" ht="28.5">
      <c r="A278" s="9" t="s">
        <v>521</v>
      </c>
      <c r="B278" s="9" t="s">
        <v>522</v>
      </c>
      <c r="L278" t="str">
        <f t="shared" si="4"/>
        <v>Produktionsstückzahl
dauerhaft erreichbar mit Sondermaßnahmen</v>
      </c>
    </row>
    <row r="279" spans="1:12" ht="28.5">
      <c r="A279" s="9" t="s">
        <v>523</v>
      </c>
      <c r="B279" s="9" t="s">
        <v>524</v>
      </c>
      <c r="L279" t="str">
        <f t="shared" si="4"/>
        <v>Produktionsstückzahl
erreicht/nachgewiesen</v>
      </c>
    </row>
    <row r="280" spans="1:12" ht="28.5">
      <c r="A280" s="9" t="s">
        <v>525</v>
      </c>
      <c r="B280" s="9" t="s">
        <v>526</v>
      </c>
      <c r="L280" t="str">
        <f t="shared" si="4"/>
        <v>Produktionsstückzahl 
mit Sondermaßnahmen nicht erreichbar</v>
      </c>
    </row>
    <row r="281" spans="1:12" ht="14.25">
      <c r="A281" s="85" t="s">
        <v>527</v>
      </c>
      <c r="B281" s="9" t="s">
        <v>528</v>
      </c>
      <c r="L281" t="str">
        <f t="shared" si="4"/>
        <v>Projektleiter (optional)</v>
      </c>
    </row>
    <row r="282" spans="1:12" ht="14.25">
      <c r="A282" s="85" t="s">
        <v>529</v>
      </c>
      <c r="B282" s="9" t="s">
        <v>530</v>
      </c>
      <c r="L282" t="str">
        <f t="shared" si="4"/>
        <v>Prozess</v>
      </c>
    </row>
    <row r="283" spans="1:12" ht="14.25">
      <c r="A283" s="85" t="s">
        <v>531</v>
      </c>
      <c r="B283" s="9" t="s">
        <v>532</v>
      </c>
      <c r="L283" t="str">
        <f t="shared" si="4"/>
        <v>Prozessablaufdiagramm</v>
      </c>
    </row>
    <row r="284" spans="1:12" ht="14.25">
      <c r="A284" s="85" t="s">
        <v>533</v>
      </c>
      <c r="B284" s="9" t="s">
        <v>534</v>
      </c>
      <c r="L284" t="str">
        <f t="shared" si="4"/>
        <v>Produktionsprozessabnahme erforderlich</v>
      </c>
    </row>
    <row r="285" spans="1:12" ht="14.25">
      <c r="A285" s="85" t="s">
        <v>535</v>
      </c>
      <c r="B285" s="9" t="s">
        <v>536</v>
      </c>
      <c r="L285" t="str">
        <f t="shared" si="4"/>
        <v>Prozessänderung</v>
      </c>
    </row>
    <row r="286" spans="1:12" ht="14.25">
      <c r="A286" s="85" t="s">
        <v>537</v>
      </c>
      <c r="B286" s="9" t="s">
        <v>538</v>
      </c>
      <c r="L286" t="str">
        <f t="shared" si="4"/>
        <v>Produktionsprozess-bezogene und generelle Nachweise</v>
      </c>
    </row>
    <row r="287" spans="1:12" ht="14.25">
      <c r="A287" s="85" t="s">
        <v>539</v>
      </c>
      <c r="B287" s="9" t="s">
        <v>540</v>
      </c>
      <c r="L287" t="str">
        <f t="shared" si="4"/>
        <v>Prozess-FMEA</v>
      </c>
    </row>
    <row r="288" spans="1:12" ht="14.25">
      <c r="A288" s="85" t="s">
        <v>541</v>
      </c>
      <c r="B288" s="9" t="s">
        <v>542</v>
      </c>
      <c r="L288" t="str">
        <f t="shared" si="4"/>
        <v>Prüf-/Messprotokolle bzw. Abnahmeprotokolle für Lehren</v>
      </c>
    </row>
    <row r="289" spans="1:12" ht="14.25">
      <c r="A289" s="85" t="s">
        <v>543</v>
      </c>
      <c r="B289" s="9" t="s">
        <v>544</v>
      </c>
      <c r="L289" t="str">
        <f t="shared" si="4"/>
        <v>Prüfgebiet</v>
      </c>
    </row>
    <row r="290" spans="1:12" ht="14.25">
      <c r="A290" s="85" t="s">
        <v>545</v>
      </c>
      <c r="B290" s="9" t="s">
        <v>546</v>
      </c>
      <c r="L290" t="str">
        <f t="shared" si="4"/>
        <v>Prüfmittel</v>
      </c>
    </row>
    <row r="291" spans="1:12" ht="28.5">
      <c r="A291" s="85" t="s">
        <v>547</v>
      </c>
      <c r="B291" s="9" t="s">
        <v>548</v>
      </c>
      <c r="L291" t="str">
        <f t="shared" si="4"/>
        <v>Prüfmittelfähigkeitsnachweis Produkt u. Produktionsprozess</v>
      </c>
    </row>
    <row r="292" spans="1:12" ht="14.25">
      <c r="A292" s="85" t="s">
        <v>549</v>
      </c>
      <c r="B292" s="9" t="s">
        <v>550</v>
      </c>
      <c r="L292" t="str">
        <f t="shared" si="4"/>
        <v>Prüfmittelliste Produkt und Produktionsprozess</v>
      </c>
    </row>
    <row r="293" spans="1:12" ht="14.25">
      <c r="A293" s="85" t="s">
        <v>551</v>
      </c>
      <c r="B293" s="9" t="s">
        <v>552</v>
      </c>
      <c r="L293" t="str">
        <f t="shared" si="4"/>
        <v>Prüfungen durch Kunde</v>
      </c>
    </row>
    <row r="294" spans="1:12" ht="14.25">
      <c r="A294" s="85" t="s">
        <v>553</v>
      </c>
      <c r="B294" s="9" t="s">
        <v>554</v>
      </c>
      <c r="L294" t="str">
        <f t="shared" si="4"/>
        <v>Prüfvorschriften</v>
      </c>
    </row>
    <row r="295" spans="1:12" ht="14.25">
      <c r="A295" s="85" t="s">
        <v>555</v>
      </c>
      <c r="B295" s="9" t="s">
        <v>556</v>
      </c>
      <c r="L295" t="str">
        <f t="shared" si="4"/>
        <v>Qualitätsbeeinträchtigun-gen möglich</v>
      </c>
    </row>
    <row r="296" spans="1:12" ht="14.25">
      <c r="A296" s="85" t="s">
        <v>557</v>
      </c>
      <c r="B296" s="9" t="s">
        <v>558</v>
      </c>
      <c r="L296" t="str">
        <f t="shared" si="4"/>
        <v>Qualitäts-management</v>
      </c>
    </row>
    <row r="297" spans="1:12" ht="65.25" customHeight="1">
      <c r="A297" s="9" t="s">
        <v>957</v>
      </c>
      <c r="B297" s="9" t="s">
        <v>559</v>
      </c>
      <c r="L297" t="str">
        <f t="shared" si="4"/>
        <v>Referenz zu vertraglich festgelegten Qualitätsanforderungen
(z. B. Coding Guidelines, Codemetriken, Testabdeckung)</v>
      </c>
    </row>
    <row r="298" spans="1:12" ht="14.25">
      <c r="A298" s="85" t="s">
        <v>560</v>
      </c>
      <c r="B298" s="9" t="s">
        <v>561</v>
      </c>
      <c r="L298" t="str">
        <f t="shared" si="4"/>
        <v>Referenz-Berichtsnummer Kunden</v>
      </c>
    </row>
    <row r="299" spans="1:12" ht="14.25">
      <c r="A299" s="85" t="s">
        <v>562</v>
      </c>
      <c r="B299" s="9" t="s">
        <v>563</v>
      </c>
      <c r="L299" t="str">
        <f t="shared" si="4"/>
        <v>Referenz-Berichtsnummer Organisation</v>
      </c>
    </row>
    <row r="300" spans="1:12" ht="14.25">
      <c r="A300" s="85" t="s">
        <v>564</v>
      </c>
      <c r="B300" s="9" t="s">
        <v>565</v>
      </c>
      <c r="L300" t="str">
        <f t="shared" si="4"/>
        <v>Referenzmuster</v>
      </c>
    </row>
    <row r="301" spans="1:12" ht="14.25">
      <c r="A301" s="85" t="s">
        <v>566</v>
      </c>
      <c r="B301" s="9" t="s">
        <v>567</v>
      </c>
      <c r="L301" t="str">
        <f t="shared" si="4"/>
        <v>Requalifikation</v>
      </c>
    </row>
    <row r="302" spans="1:12" ht="14.25">
      <c r="A302" s="85" t="s">
        <v>568</v>
      </c>
      <c r="B302" s="9" t="s">
        <v>569</v>
      </c>
      <c r="L302" t="str">
        <f t="shared" si="4"/>
        <v>Risikobewertung</v>
      </c>
    </row>
    <row r="303" spans="1:12" ht="14.25">
      <c r="A303" s="85" t="s">
        <v>570</v>
      </c>
      <c r="B303" s="9" t="s">
        <v>571</v>
      </c>
      <c r="L303" t="str">
        <f t="shared" si="4"/>
        <v>Rohteilmessung</v>
      </c>
    </row>
    <row r="304" spans="1:12" ht="14.25">
      <c r="A304" s="85" t="s">
        <v>573</v>
      </c>
      <c r="B304" s="9" t="s">
        <v>574</v>
      </c>
      <c r="L304" t="str">
        <f t="shared" si="4"/>
        <v>Sachnummer</v>
      </c>
    </row>
    <row r="305" spans="1:12" ht="14.25">
      <c r="A305" s="85" t="s">
        <v>575</v>
      </c>
      <c r="B305" s="9" t="s">
        <v>576</v>
      </c>
      <c r="L305" t="str">
        <f t="shared" si="4"/>
        <v>Schnitte</v>
      </c>
    </row>
    <row r="306" spans="1:12" ht="14.25">
      <c r="A306" s="85" t="s">
        <v>577</v>
      </c>
      <c r="B306" s="9" t="s">
        <v>578</v>
      </c>
      <c r="L306" t="str">
        <f t="shared" si="4"/>
        <v>Stufe 1</v>
      </c>
    </row>
    <row r="307" spans="1:12" ht="14.25">
      <c r="A307" s="85" t="s">
        <v>579</v>
      </c>
      <c r="B307" s="9" t="s">
        <v>580</v>
      </c>
      <c r="L307" t="str">
        <f t="shared" si="4"/>
        <v>Stufe 2</v>
      </c>
    </row>
    <row r="308" spans="1:12" ht="14.25">
      <c r="A308" s="85" t="s">
        <v>581</v>
      </c>
      <c r="B308" s="9" t="s">
        <v>582</v>
      </c>
      <c r="L308" t="str">
        <f t="shared" si="4"/>
        <v>Stufe 3</v>
      </c>
    </row>
    <row r="309" spans="1:12" ht="14.25">
      <c r="A309" s="85" t="s">
        <v>583</v>
      </c>
      <c r="B309" s="9" t="s">
        <v>584</v>
      </c>
      <c r="L309" t="str">
        <f t="shared" si="4"/>
        <v>Stufe 4</v>
      </c>
    </row>
    <row r="310" spans="1:12" ht="14.25">
      <c r="A310" s="85" t="s">
        <v>585</v>
      </c>
      <c r="B310" s="9" t="s">
        <v>586</v>
      </c>
      <c r="L310" t="str">
        <f t="shared" si="4"/>
        <v>Schritt bei gestuftem PPF-Verfahren</v>
      </c>
    </row>
    <row r="311" spans="1:12" ht="14.25">
      <c r="A311" s="85" t="s">
        <v>587</v>
      </c>
      <c r="B311" s="9" t="s">
        <v>588</v>
      </c>
      <c r="L311" t="str">
        <f t="shared" si="4"/>
        <v>Selbstbeurteilung Organisation</v>
      </c>
    </row>
    <row r="312" spans="1:12" ht="14.25">
      <c r="A312" s="85" t="s">
        <v>589</v>
      </c>
      <c r="B312" s="9" t="s">
        <v>590</v>
      </c>
      <c r="L312" t="str">
        <f t="shared" si="4"/>
        <v>Selbstbeurteilung Produkt</v>
      </c>
    </row>
    <row r="313" spans="1:12" ht="14.25">
      <c r="A313" s="85" t="s">
        <v>591</v>
      </c>
      <c r="B313" s="9" t="s">
        <v>592</v>
      </c>
      <c r="L313" t="str">
        <f t="shared" si="4"/>
        <v>Selbstbeurteilung Produkt, Produktionsprozess und ggf. Software</v>
      </c>
    </row>
    <row r="314" spans="1:12" ht="14.25">
      <c r="A314" s="85" t="s">
        <v>593</v>
      </c>
      <c r="B314" s="9" t="s">
        <v>594</v>
      </c>
      <c r="L314" t="str">
        <f t="shared" si="4"/>
        <v>Selbstbeurteilung Produktionsprozess</v>
      </c>
    </row>
    <row r="315" spans="1:12" ht="28.5">
      <c r="A315" s="9" t="s">
        <v>595</v>
      </c>
      <c r="B315" s="9" t="s">
        <v>596</v>
      </c>
      <c r="L315" t="str">
        <f t="shared" si="4"/>
        <v>Serienwerkstoff
gemäß Spezifikation</v>
      </c>
    </row>
    <row r="316" spans="1:12" ht="28.5">
      <c r="A316" s="9" t="s">
        <v>597</v>
      </c>
      <c r="B316" s="9" t="s">
        <v>598</v>
      </c>
      <c r="L316" t="str">
        <f t="shared" si="4"/>
        <v>Serienwerkzeug 
abgenommen</v>
      </c>
    </row>
    <row r="317" spans="1:12" ht="28.5">
      <c r="A317" s="9" t="s">
        <v>599</v>
      </c>
      <c r="B317" s="9" t="s">
        <v>600</v>
      </c>
      <c r="L317" t="str">
        <f t="shared" si="4"/>
        <v>Serienwerkzeug/Kleinserienwerkzeug vorhanden, Optimierung(en) noch nötig, aber keine Qualitätsbeeinträchtigun-gen in der Serie zu erwarten</v>
      </c>
    </row>
    <row r="318" spans="1:12" ht="14.25">
      <c r="A318" s="85" t="s">
        <v>601</v>
      </c>
      <c r="B318" s="9" t="s">
        <v>602</v>
      </c>
      <c r="L318" t="str">
        <f t="shared" si="4"/>
        <v>Setzteile</v>
      </c>
    </row>
    <row r="319" spans="1:12" ht="14.25">
      <c r="A319" s="85" t="s">
        <v>603</v>
      </c>
      <c r="B319" s="9" t="s">
        <v>604</v>
      </c>
      <c r="L319" t="str">
        <f t="shared" si="4"/>
        <v>Setzteile mit Q-Verantwortung der Organisation</v>
      </c>
    </row>
    <row r="320" spans="1:12" ht="14.25">
      <c r="A320" s="85" t="s">
        <v>605</v>
      </c>
      <c r="B320" s="9" t="s">
        <v>606</v>
      </c>
      <c r="L320" t="str">
        <f t="shared" si="4"/>
        <v>Setzteile mit Q-Verantwortung des Kunden</v>
      </c>
    </row>
    <row r="321" spans="1:12" ht="14.25">
      <c r="A321" s="85" t="s">
        <v>607</v>
      </c>
      <c r="B321" s="9" t="s">
        <v>608</v>
      </c>
      <c r="L321" t="str">
        <f t="shared" si="4"/>
        <v>Sind Alternativlieferanten vorgesehen?</v>
      </c>
    </row>
    <row r="322" spans="1:12" ht="14.25">
      <c r="A322" s="85" t="s">
        <v>609</v>
      </c>
      <c r="B322" s="9" t="s">
        <v>610</v>
      </c>
      <c r="L322" t="str">
        <f t="shared" si="4"/>
        <v>Sind Ausweichmaschinen oder -prozesse geplant?</v>
      </c>
    </row>
    <row r="323" spans="1:12" ht="14.25">
      <c r="A323" s="85" t="s">
        <v>432</v>
      </c>
      <c r="B323" s="9" t="s">
        <v>611</v>
      </c>
      <c r="L323" t="str">
        <f t="shared" si="4"/>
        <v>Nachweise zur Software</v>
      </c>
    </row>
    <row r="324" spans="1:12" ht="14.25">
      <c r="A324" s="85" t="s">
        <v>612</v>
      </c>
      <c r="B324" s="9" t="s">
        <v>613</v>
      </c>
      <c r="L324" t="str">
        <f aca="true" t="shared" si="5" ref="L324:L387">VLOOKUP(A324,A:J,$L$1,FALSE)</f>
        <v>Softwarefreigabe</v>
      </c>
    </row>
    <row r="325" spans="1:12" ht="14.25">
      <c r="A325" s="85" t="s">
        <v>614</v>
      </c>
      <c r="B325" s="9" t="s">
        <v>615</v>
      </c>
      <c r="L325" t="str">
        <f t="shared" si="5"/>
        <v>Softwarefreigabe erforderlich</v>
      </c>
    </row>
    <row r="326" spans="1:12" ht="14.25">
      <c r="A326" s="85" t="s">
        <v>616</v>
      </c>
      <c r="B326" s="9" t="s">
        <v>617</v>
      </c>
      <c r="L326" t="str">
        <f t="shared" si="5"/>
        <v>Softwarestand</v>
      </c>
    </row>
    <row r="327" spans="1:12" ht="14.25">
      <c r="A327" s="85" t="s">
        <v>618</v>
      </c>
      <c r="B327" s="9" t="s">
        <v>619</v>
      </c>
      <c r="L327" t="str">
        <f t="shared" si="5"/>
        <v>Sonstiges</v>
      </c>
    </row>
    <row r="328" spans="1:12" ht="28.5">
      <c r="A328" s="9" t="s">
        <v>1128</v>
      </c>
      <c r="B328" s="9" t="s">
        <v>620</v>
      </c>
      <c r="L328" t="str">
        <f t="shared" si="5"/>
        <v>Spezifika-  
tion erfüllt</v>
      </c>
    </row>
    <row r="329" spans="1:12" ht="14.25">
      <c r="A329" s="85" t="s">
        <v>622</v>
      </c>
      <c r="B329" s="9" t="s">
        <v>623</v>
      </c>
      <c r="L329" t="str">
        <f t="shared" si="5"/>
        <v>Standardlehrenbericht</v>
      </c>
    </row>
    <row r="330" spans="1:12" ht="14.25">
      <c r="A330" s="85" t="s">
        <v>624</v>
      </c>
      <c r="B330" s="9" t="s">
        <v>625</v>
      </c>
      <c r="L330" t="str">
        <f t="shared" si="5"/>
        <v>Standardmessbericht (alle Zeichnungsmerkmale)</v>
      </c>
    </row>
    <row r="331" spans="1:12" ht="14.25">
      <c r="A331" s="85" t="s">
        <v>626</v>
      </c>
      <c r="B331" s="9" t="s">
        <v>627</v>
      </c>
      <c r="L331" t="str">
        <f t="shared" si="5"/>
        <v>SW-Einsatzfreigabe (z. B. Anlage 5 „Deckblatt PPF Software“)</v>
      </c>
    </row>
    <row r="332" spans="1:12" ht="14.25">
      <c r="A332" s="85" t="s">
        <v>628</v>
      </c>
      <c r="B332" s="9" t="s">
        <v>629</v>
      </c>
      <c r="L332" t="str">
        <f t="shared" si="5"/>
        <v>Technische Kundenunterlagen</v>
      </c>
    </row>
    <row r="333" spans="1:12" ht="14.25">
      <c r="A333" s="85" t="s">
        <v>630</v>
      </c>
      <c r="B333" s="9" t="s">
        <v>631</v>
      </c>
      <c r="L333" t="str">
        <f t="shared" si="5"/>
        <v>Technische Sauberkeit</v>
      </c>
    </row>
    <row r="334" spans="1:12" ht="14.25">
      <c r="A334" s="85" t="s">
        <v>632</v>
      </c>
      <c r="B334" s="9" t="s">
        <v>633</v>
      </c>
      <c r="L334" t="str">
        <f t="shared" si="5"/>
        <v xml:space="preserve">Technische Spezifikationen </v>
      </c>
    </row>
    <row r="335" spans="1:12" ht="14.25">
      <c r="A335" s="85" t="s">
        <v>634</v>
      </c>
      <c r="B335" s="9" t="s">
        <v>635</v>
      </c>
      <c r="L335" t="str">
        <f t="shared" si="5"/>
        <v>Teil 1</v>
      </c>
    </row>
    <row r="336" spans="1:12" ht="14.25">
      <c r="A336" s="85" t="s">
        <v>636</v>
      </c>
      <c r="B336" s="9" t="s">
        <v>637</v>
      </c>
      <c r="L336" t="str">
        <f t="shared" si="5"/>
        <v>Teil 2</v>
      </c>
    </row>
    <row r="337" spans="1:12" ht="14.25">
      <c r="A337" s="85" t="s">
        <v>638</v>
      </c>
      <c r="B337" s="9" t="s">
        <v>639</v>
      </c>
      <c r="L337" t="str">
        <f t="shared" si="5"/>
        <v>Teil 3</v>
      </c>
    </row>
    <row r="338" spans="1:12" ht="14.25">
      <c r="A338" s="85" t="s">
        <v>640</v>
      </c>
      <c r="B338" s="9" t="s">
        <v>641</v>
      </c>
      <c r="L338" t="str">
        <f t="shared" si="5"/>
        <v>Teil 4</v>
      </c>
    </row>
    <row r="339" spans="1:12" ht="14.25">
      <c r="A339" s="85" t="s">
        <v>642</v>
      </c>
      <c r="B339" s="9" t="s">
        <v>643</v>
      </c>
      <c r="L339" t="str">
        <f t="shared" si="5"/>
        <v>Teil 5</v>
      </c>
    </row>
    <row r="340" spans="1:12" ht="15" customHeight="1">
      <c r="A340" s="85" t="s">
        <v>644</v>
      </c>
      <c r="B340" s="9" t="s">
        <v>645</v>
      </c>
      <c r="L340" t="str">
        <f t="shared" si="5"/>
        <v>Teilebündelung/Produktfamilien</v>
      </c>
    </row>
    <row r="341" spans="1:12" ht="15" customHeight="1">
      <c r="A341" s="85" t="s">
        <v>646</v>
      </c>
      <c r="B341" s="9" t="s">
        <v>647</v>
      </c>
      <c r="L341" t="str">
        <f t="shared" si="5"/>
        <v>Teilelebenslauf</v>
      </c>
    </row>
    <row r="342" spans="1:12" ht="14.25">
      <c r="A342" s="85" t="s">
        <v>648</v>
      </c>
      <c r="B342" s="9" t="s">
        <v>649</v>
      </c>
      <c r="L342" t="str">
        <f t="shared" si="5"/>
        <v>Teilelebenslauf in der Serie</v>
      </c>
    </row>
    <row r="343" spans="1:12" ht="15" customHeight="1">
      <c r="A343" s="85" t="s">
        <v>650</v>
      </c>
      <c r="B343" s="9" t="s">
        <v>651</v>
      </c>
      <c r="L343" t="str">
        <f t="shared" si="5"/>
        <v>Telefon</v>
      </c>
    </row>
    <row r="344" spans="1:12" ht="15" customHeight="1">
      <c r="A344" s="85" t="s">
        <v>652</v>
      </c>
      <c r="B344" s="9" t="s">
        <v>653</v>
      </c>
      <c r="L344" t="str">
        <f t="shared" si="5"/>
        <v>Terminabstimmung</v>
      </c>
    </row>
    <row r="345" spans="1:12" ht="15" customHeight="1">
      <c r="A345" s="85" t="s">
        <v>654</v>
      </c>
      <c r="B345" s="9" t="s">
        <v>655</v>
      </c>
      <c r="L345" t="str">
        <f t="shared" si="5"/>
        <v>Übermittlung der PPF-Unterlagen</v>
      </c>
    </row>
    <row r="346" spans="1:12" ht="15" customHeight="1">
      <c r="A346" s="85" t="s">
        <v>656</v>
      </c>
      <c r="B346" s="9" t="s">
        <v>657</v>
      </c>
      <c r="L346" t="str">
        <f t="shared" si="5"/>
        <v>Übermittlungssprache des PPF-Verfahrens</v>
      </c>
    </row>
    <row r="347" spans="1:12" ht="15" customHeight="1">
      <c r="A347" s="85" t="s">
        <v>658</v>
      </c>
      <c r="B347" s="9" t="s">
        <v>659</v>
      </c>
      <c r="L347" t="str">
        <f t="shared" si="5"/>
        <v>Unterlagen</v>
      </c>
    </row>
    <row r="348" spans="1:12" ht="15" customHeight="1">
      <c r="A348" s="85" t="s">
        <v>660</v>
      </c>
      <c r="B348" s="9" t="s">
        <v>661</v>
      </c>
      <c r="L348" t="str">
        <f t="shared" si="5"/>
        <v>Unterschrift</v>
      </c>
    </row>
    <row r="349" spans="1:12" ht="15" customHeight="1">
      <c r="A349" s="85" t="s">
        <v>662</v>
      </c>
      <c r="B349" s="9" t="s">
        <v>663</v>
      </c>
      <c r="L349" t="str">
        <f t="shared" si="5"/>
        <v>Varianten</v>
      </c>
    </row>
    <row r="350" spans="1:12" ht="14.25">
      <c r="A350" s="85" t="s">
        <v>662</v>
      </c>
      <c r="B350" s="9" t="s">
        <v>663</v>
      </c>
      <c r="L350" t="str">
        <f t="shared" si="5"/>
        <v>Varianten</v>
      </c>
    </row>
    <row r="351" spans="1:12" ht="14.25">
      <c r="A351" s="85" t="s">
        <v>664</v>
      </c>
      <c r="B351" s="9" t="s">
        <v>665</v>
      </c>
      <c r="L351" t="str">
        <f t="shared" si="5"/>
        <v>Varianten-PPF</v>
      </c>
    </row>
    <row r="352" spans="1:12" ht="14.25">
      <c r="A352" s="85" t="s">
        <v>666</v>
      </c>
      <c r="B352" s="9" t="s">
        <v>667</v>
      </c>
      <c r="L352" t="str">
        <f t="shared" si="5"/>
        <v>Varianten-PPF zu bereits vorgelegtem PPF-Verfahren</v>
      </c>
    </row>
    <row r="353" spans="1:12" ht="28.5">
      <c r="A353" s="9" t="s">
        <v>668</v>
      </c>
      <c r="B353" s="9" t="s">
        <v>669</v>
      </c>
      <c r="L353" t="str">
        <f t="shared" si="5"/>
        <v>Verbaubar 
ohne Mehraufwand</v>
      </c>
    </row>
    <row r="354" spans="1:12" ht="28.5">
      <c r="A354" s="9" t="s">
        <v>670</v>
      </c>
      <c r="B354" s="9" t="s">
        <v>671</v>
      </c>
      <c r="L354" t="str">
        <f t="shared" si="5"/>
        <v xml:space="preserve">Verbaubar mit Mehraufwand,
Kundenakzeptanz liegt vor </v>
      </c>
    </row>
    <row r="355" spans="1:12" ht="14.25">
      <c r="A355" s="85" t="s">
        <v>672</v>
      </c>
      <c r="B355" s="9" t="s">
        <v>673</v>
      </c>
      <c r="L355" t="str">
        <f t="shared" si="5"/>
        <v>Verbaubarkeit</v>
      </c>
    </row>
    <row r="356" spans="1:12" ht="14.25">
      <c r="A356" s="85" t="s">
        <v>674</v>
      </c>
      <c r="B356" s="9" t="s">
        <v>675</v>
      </c>
      <c r="L356" t="str">
        <f t="shared" si="5"/>
        <v>Verbaubarkeit (beim Kunden)</v>
      </c>
    </row>
    <row r="357" spans="1:12" ht="14.25">
      <c r="A357" s="85" t="s">
        <v>676</v>
      </c>
      <c r="B357" s="9" t="s">
        <v>677</v>
      </c>
      <c r="L357" t="str">
        <f t="shared" si="5"/>
        <v>Vereinbarte Produktions-stückzahl</v>
      </c>
    </row>
    <row r="358" spans="1:12" ht="42.75">
      <c r="A358" s="9" t="s">
        <v>678</v>
      </c>
      <c r="B358" s="9" t="s">
        <v>679</v>
      </c>
      <c r="L358" t="str">
        <f t="shared" si="5"/>
        <v>Vereinbarte Produktionsstückzahl: 
Produktionseinrichtungen beziehen sich auf Linien/Anlagen/Maschinen/Werkzeuge/Kavitäten/Nester</v>
      </c>
    </row>
    <row r="359" spans="1:12" ht="14.25">
      <c r="A359" s="85" t="s">
        <v>680</v>
      </c>
      <c r="B359" s="9" t="s">
        <v>681</v>
      </c>
      <c r="L359" t="str">
        <f t="shared" si="5"/>
        <v>Vereinbarte Vorgehensweise (z. B. Dauer bzw. Stückzahl des Tests)</v>
      </c>
    </row>
    <row r="360" spans="1:12" ht="14.25">
      <c r="A360" s="85" t="s">
        <v>682</v>
      </c>
      <c r="B360" s="9" t="s">
        <v>682</v>
      </c>
      <c r="L360" t="str">
        <f t="shared" si="5"/>
        <v>Version</v>
      </c>
    </row>
    <row r="361" spans="1:12" ht="14.25">
      <c r="A361" s="9" t="s">
        <v>683</v>
      </c>
      <c r="B361" s="9" t="s">
        <v>684</v>
      </c>
      <c r="L361" t="str">
        <f t="shared" si="5"/>
        <v>Version/ Datum</v>
      </c>
    </row>
    <row r="362" spans="1:12" ht="28.5">
      <c r="A362" s="9" t="s">
        <v>685</v>
      </c>
      <c r="B362" s="9" t="s">
        <v>686</v>
      </c>
      <c r="L362" t="str">
        <f t="shared" si="5"/>
        <v>Vollständig vorhanden/abgenommen,
Fähigkeit nachgewiesen</v>
      </c>
    </row>
    <row r="363" spans="1:12" ht="14.25">
      <c r="A363" s="85" t="s">
        <v>687</v>
      </c>
      <c r="B363" s="9" t="s">
        <v>338</v>
      </c>
      <c r="L363" t="str">
        <f t="shared" si="5"/>
        <v>Vom Kunden zur Verfügung zu stellen</v>
      </c>
    </row>
    <row r="364" spans="1:12" ht="14.25">
      <c r="A364" s="85" t="s">
        <v>688</v>
      </c>
      <c r="B364" s="9" t="s">
        <v>689</v>
      </c>
      <c r="L364" t="str">
        <f t="shared" si="5"/>
        <v>von</v>
      </c>
    </row>
    <row r="365" spans="1:12" ht="14.25">
      <c r="A365" s="85" t="s">
        <v>690</v>
      </c>
      <c r="B365" s="9" t="s">
        <v>691</v>
      </c>
      <c r="L365" t="str">
        <f t="shared" si="5"/>
        <v>Von der Organisation zur Verfügung zu stellen</v>
      </c>
    </row>
    <row r="366" spans="1:12" ht="14.25">
      <c r="A366" s="85" t="s">
        <v>692</v>
      </c>
      <c r="B366" s="9" t="s">
        <v>693</v>
      </c>
      <c r="L366" t="str">
        <f t="shared" si="5"/>
        <v>Vorlage erforderlich</v>
      </c>
    </row>
    <row r="367" spans="1:12" ht="14.25">
      <c r="A367" s="85" t="s">
        <v>694</v>
      </c>
      <c r="B367" s="9" t="s">
        <v>695</v>
      </c>
      <c r="L367" t="str">
        <f t="shared" si="5"/>
        <v>Werkstoff</v>
      </c>
    </row>
    <row r="368" spans="1:12" ht="14.25">
      <c r="A368" s="85" t="s">
        <v>696</v>
      </c>
      <c r="B368" s="9" t="s">
        <v>697</v>
      </c>
      <c r="L368" t="str">
        <f t="shared" si="5"/>
        <v>Werkstoff (Festigkeit, physikalische Eigenschaften, …)</v>
      </c>
    </row>
    <row r="369" spans="1:12" ht="14.25">
      <c r="A369" s="85" t="s">
        <v>698</v>
      </c>
      <c r="B369" s="9" t="s">
        <v>699</v>
      </c>
      <c r="L369" t="str">
        <f t="shared" si="5"/>
        <v>Werkstofftechnik (optional)</v>
      </c>
    </row>
    <row r="370" spans="1:12" ht="42.75">
      <c r="A370" s="9" t="s">
        <v>700</v>
      </c>
      <c r="B370" s="9" t="s">
        <v>701</v>
      </c>
      <c r="L370" t="str">
        <f t="shared" si="5"/>
        <v>Werkzeug nicht serientauglich
Qualitätsbeeinträchtigun-gen in der Serie zu erwarten</v>
      </c>
    </row>
    <row r="371" spans="1:12" ht="14.25">
      <c r="A371" s="85" t="s">
        <v>702</v>
      </c>
      <c r="B371" s="9" t="s">
        <v>703</v>
      </c>
      <c r="L371" t="str">
        <f t="shared" si="5"/>
        <v>Werkzeuge</v>
      </c>
    </row>
    <row r="372" spans="1:12" ht="28.5">
      <c r="A372" s="85" t="s">
        <v>704</v>
      </c>
      <c r="B372" s="9" t="s">
        <v>705</v>
      </c>
      <c r="L372" t="str">
        <f t="shared" si="5"/>
        <v>Werkzeuge (mit Stückzahl/Anzahl Nester und Information zum Werkzeugkonzept)</v>
      </c>
    </row>
    <row r="373" spans="1:12" ht="14.25">
      <c r="A373" s="85" t="s">
        <v>706</v>
      </c>
      <c r="B373" s="9" t="s">
        <v>707</v>
      </c>
      <c r="L373" t="str">
        <f t="shared" si="5"/>
        <v>Wiedernutzung &gt; 12 Monate Stillstand</v>
      </c>
    </row>
    <row r="374" spans="1:12" ht="14.25">
      <c r="A374" s="85" t="s">
        <v>708</v>
      </c>
      <c r="B374" s="9" t="s">
        <v>709</v>
      </c>
      <c r="L374" t="str">
        <f t="shared" si="5"/>
        <v>Zeichnungsnummer</v>
      </c>
    </row>
    <row r="375" spans="1:12" ht="14.25">
      <c r="A375" s="85" t="s">
        <v>710</v>
      </c>
      <c r="B375" s="9" t="s">
        <v>711</v>
      </c>
      <c r="L375" t="str">
        <f t="shared" si="5"/>
        <v>Zonenfestlegung für optische Beurteilung</v>
      </c>
    </row>
    <row r="376" spans="1:12" ht="14.25">
      <c r="A376" s="85" t="s">
        <v>712</v>
      </c>
      <c r="B376" s="9" t="s">
        <v>713</v>
      </c>
      <c r="L376" t="str">
        <f t="shared" si="5"/>
        <v>Zur Verfügung zu stellende Schnittstellenbauteile und Hilfsmittel</v>
      </c>
    </row>
    <row r="377" spans="1:12" ht="14.25">
      <c r="A377" s="85" t="s">
        <v>714</v>
      </c>
      <c r="B377" s="9" t="s">
        <v>715</v>
      </c>
      <c r="L377" t="str">
        <f t="shared" si="5"/>
        <v>Zuverlässigkeit</v>
      </c>
    </row>
    <row r="378" spans="1:12" ht="14.25">
      <c r="A378" s="85" t="s">
        <v>716</v>
      </c>
      <c r="B378" s="9" t="s">
        <v>717</v>
      </c>
      <c r="L378" t="str">
        <f t="shared" si="5"/>
        <v>Bericht</v>
      </c>
    </row>
    <row r="379" spans="1:12" ht="14.25">
      <c r="A379" s="9" t="s">
        <v>718</v>
      </c>
      <c r="B379" s="9" t="s">
        <v>719</v>
      </c>
      <c r="L379" t="str">
        <f t="shared" si="5"/>
        <v>Eingabe erforderlich, sofern nicht mit „Anforderung erfüllt“ bewertet</v>
      </c>
    </row>
    <row r="380" spans="1:12" ht="14.25">
      <c r="A380" s="85" t="s">
        <v>450</v>
      </c>
      <c r="B380" s="9" t="s">
        <v>451</v>
      </c>
      <c r="L380" t="str">
        <f t="shared" si="5"/>
        <v>Nicht anwendbar</v>
      </c>
    </row>
    <row r="381" spans="1:12" ht="14.25">
      <c r="A381" s="85" t="s">
        <v>720</v>
      </c>
      <c r="B381" s="9" t="s">
        <v>721</v>
      </c>
      <c r="L381" t="str">
        <f t="shared" si="5"/>
        <v>Bestandteil Requalifikation</v>
      </c>
    </row>
    <row r="382" spans="1:12" ht="14.25">
      <c r="A382" s="85" t="s">
        <v>722</v>
      </c>
      <c r="B382" s="9" t="s">
        <v>723</v>
      </c>
      <c r="L382" t="str">
        <f t="shared" si="5"/>
        <v>Abstimmung Requalifikation</v>
      </c>
    </row>
    <row r="383" spans="1:12" ht="14.25">
      <c r="A383" s="85" t="s">
        <v>724</v>
      </c>
      <c r="B383" s="9" t="s">
        <v>725</v>
      </c>
      <c r="L383" t="str">
        <f t="shared" si="5"/>
        <v>Requalifikationsintervall</v>
      </c>
    </row>
    <row r="384" spans="1:12" ht="14.25">
      <c r="A384" s="85" t="s">
        <v>726</v>
      </c>
      <c r="B384" s="9" t="s">
        <v>727</v>
      </c>
      <c r="L384" t="str">
        <f t="shared" si="5"/>
        <v>Weitergabe an den Kunden</v>
      </c>
    </row>
    <row r="385" spans="1:12" ht="14.25">
      <c r="A385" s="85" t="s">
        <v>728</v>
      </c>
      <c r="B385" s="9" t="s">
        <v>729</v>
      </c>
      <c r="L385" t="str">
        <f t="shared" si="5"/>
        <v>Nur Nachweis</v>
      </c>
    </row>
    <row r="386" spans="1:12" ht="14.25">
      <c r="A386" s="85" t="s">
        <v>730</v>
      </c>
      <c r="B386" s="9" t="s">
        <v>731</v>
      </c>
      <c r="L386" t="str">
        <f t="shared" si="5"/>
        <v>Dokumentation</v>
      </c>
    </row>
    <row r="387" spans="1:12" ht="28.5">
      <c r="A387" s="9" t="s">
        <v>732</v>
      </c>
      <c r="B387" s="9" t="s">
        <v>733</v>
      </c>
      <c r="L387" t="str">
        <f t="shared" si="5"/>
        <v>Liegen bei der Requalifikation Abweichungen zu den Spezifikationen vor, ist der Kunde in jedem Fall zu informieren.</v>
      </c>
    </row>
    <row r="388" spans="1:12" ht="14.25">
      <c r="A388" s="8" t="s">
        <v>946</v>
      </c>
      <c r="B388" s="9" t="s">
        <v>734</v>
      </c>
      <c r="L388" t="str">
        <f aca="true" t="shared" si="6" ref="L388:L451">VLOOKUP(A388,A:J,$L$1,FALSE)</f>
        <v xml:space="preserve">Abstimmung zum PPF-Verfahren </v>
      </c>
    </row>
    <row r="389" spans="1:12" ht="14.25">
      <c r="A389" s="85" t="s">
        <v>735</v>
      </c>
      <c r="B389" s="9" t="s">
        <v>736</v>
      </c>
      <c r="L389" t="str">
        <f t="shared" si="6"/>
        <v>Änd.-Nummer Organisation</v>
      </c>
    </row>
    <row r="390" spans="1:12" ht="14.25">
      <c r="A390" s="85" t="s">
        <v>737</v>
      </c>
      <c r="B390" s="9" t="s">
        <v>738</v>
      </c>
      <c r="L390" t="str">
        <f t="shared" si="6"/>
        <v>Verantwortliche Person</v>
      </c>
    </row>
    <row r="391" spans="1:12" ht="14.25">
      <c r="A391" s="85" t="s">
        <v>739</v>
      </c>
      <c r="B391" s="9" t="s">
        <v>740</v>
      </c>
      <c r="L391" t="str">
        <f t="shared" si="6"/>
        <v>Kopfdaten</v>
      </c>
    </row>
    <row r="392" spans="1:12" ht="14.25">
      <c r="A392" s="9" t="s">
        <v>741</v>
      </c>
      <c r="B392" s="9" t="s">
        <v>742</v>
      </c>
      <c r="L392" t="str">
        <f t="shared" si="6"/>
        <v>6.1 Deckblatt PPF Software</v>
      </c>
    </row>
    <row r="393" spans="1:12" ht="14.25">
      <c r="A393" s="85" t="s">
        <v>743</v>
      </c>
      <c r="B393" s="9" t="s">
        <v>744</v>
      </c>
      <c r="L393" t="str">
        <f t="shared" si="6"/>
        <v>Auszufüllen von Organisation</v>
      </c>
    </row>
    <row r="394" spans="1:12" ht="14.25">
      <c r="A394" s="85" t="s">
        <v>745</v>
      </c>
      <c r="B394" s="9" t="s">
        <v>746</v>
      </c>
      <c r="L394" t="str">
        <f t="shared" si="6"/>
        <v>Erstellungsdatum</v>
      </c>
    </row>
    <row r="395" spans="1:12" ht="14.25">
      <c r="A395" s="85" t="s">
        <v>747</v>
      </c>
      <c r="B395" s="9" t="s">
        <v>748</v>
      </c>
      <c r="L395" t="str">
        <f t="shared" si="6"/>
        <v>Sachnummer (Kunde)</v>
      </c>
    </row>
    <row r="396" spans="1:12" ht="28.5">
      <c r="A396" s="85" t="s">
        <v>749</v>
      </c>
      <c r="B396" s="9" t="s">
        <v>750</v>
      </c>
      <c r="L396" t="str">
        <f t="shared" si="6"/>
        <v>Stücklistenreferenz (Kunde)</v>
      </c>
    </row>
    <row r="397" spans="1:12" ht="14.25">
      <c r="A397" s="85" t="s">
        <v>751</v>
      </c>
      <c r="B397" s="9" t="s">
        <v>752</v>
      </c>
      <c r="L397" t="str">
        <f t="shared" si="6"/>
        <v>Benennung des Kunden</v>
      </c>
    </row>
    <row r="398" spans="1:12" ht="28.5">
      <c r="A398" s="9" t="s">
        <v>753</v>
      </c>
      <c r="B398" s="9" t="s">
        <v>754</v>
      </c>
      <c r="L398" t="str">
        <f t="shared" si="6"/>
        <v>Sachnummer (Organisation)
z. B. FSW-release: 18A-EMS71-ME0850</v>
      </c>
    </row>
    <row r="399" spans="1:12" ht="14.25">
      <c r="A399" s="85" t="s">
        <v>755</v>
      </c>
      <c r="B399" s="9" t="s">
        <v>756</v>
      </c>
      <c r="L399" t="str">
        <f t="shared" si="6"/>
        <v>Beschreibung der Software</v>
      </c>
    </row>
    <row r="400" spans="1:12" ht="14.25">
      <c r="A400" s="85" t="s">
        <v>757</v>
      </c>
      <c r="B400" s="9" t="s">
        <v>758</v>
      </c>
      <c r="L400" t="str">
        <f t="shared" si="6"/>
        <v>Produktspezifischer Kenner/Schlüssel</v>
      </c>
    </row>
    <row r="401" spans="1:12" ht="14.25">
      <c r="A401" s="85" t="s">
        <v>759</v>
      </c>
      <c r="B401" s="9" t="s">
        <v>760</v>
      </c>
      <c r="L401" t="str">
        <f t="shared" si="6"/>
        <v>Prüfsumme</v>
      </c>
    </row>
    <row r="402" spans="1:12" ht="42.75">
      <c r="A402" s="9" t="s">
        <v>761</v>
      </c>
      <c r="B402" s="9" t="s">
        <v>762</v>
      </c>
      <c r="L402" t="str">
        <f t="shared" si="6"/>
        <v>Angaben zu verwendeten Softwaremodulen (Eigen- und Fremdanteile sind aufzuführen)</v>
      </c>
    </row>
    <row r="403" spans="1:12" ht="14.25">
      <c r="A403" s="85" t="s">
        <v>763</v>
      </c>
      <c r="B403" s="9" t="s">
        <v>764</v>
      </c>
      <c r="L403" t="str">
        <f t="shared" si="6"/>
        <v>Eigenständiges Softwarepaket</v>
      </c>
    </row>
    <row r="404" spans="1:12" ht="14.25">
      <c r="A404" s="85" t="s">
        <v>765</v>
      </c>
      <c r="B404" s="9" t="s">
        <v>766</v>
      </c>
      <c r="L404" t="str">
        <f t="shared" si="6"/>
        <v>HW-Verwendung</v>
      </c>
    </row>
    <row r="405" spans="1:12" ht="14.25">
      <c r="A405" s="85" t="s">
        <v>616</v>
      </c>
      <c r="B405" s="9" t="s">
        <v>617</v>
      </c>
      <c r="L405" t="str">
        <f t="shared" si="6"/>
        <v>Softwarestand</v>
      </c>
    </row>
    <row r="406" spans="1:12" ht="14.25">
      <c r="A406" s="85" t="s">
        <v>767</v>
      </c>
      <c r="B406" s="9" t="s">
        <v>768</v>
      </c>
      <c r="L406" t="str">
        <f t="shared" si="6"/>
        <v>Betriebssystem</v>
      </c>
    </row>
    <row r="407" spans="1:12" ht="14.25">
      <c r="A407" s="85" t="s">
        <v>769</v>
      </c>
      <c r="B407" s="9" t="s">
        <v>770</v>
      </c>
      <c r="L407" t="str">
        <f t="shared" si="6"/>
        <v>Diagnoseerkennung</v>
      </c>
    </row>
    <row r="408" spans="1:12" ht="14.25">
      <c r="A408" s="85" t="s">
        <v>771</v>
      </c>
      <c r="B408" s="9" t="s">
        <v>772</v>
      </c>
      <c r="L408" t="str">
        <f t="shared" si="6"/>
        <v>ASIL-Einstufung</v>
      </c>
    </row>
    <row r="409" spans="1:12" ht="14.25">
      <c r="A409" s="85" t="s">
        <v>1129</v>
      </c>
      <c r="B409" s="9" t="s">
        <v>773</v>
      </c>
      <c r="L409" t="str">
        <f t="shared" si="6"/>
        <v>Kompatibilität zur Spezifikation</v>
      </c>
    </row>
    <row r="410" spans="1:12" ht="14.25">
      <c r="A410" s="85" t="s">
        <v>774</v>
      </c>
      <c r="B410" s="9" t="s">
        <v>775</v>
      </c>
      <c r="L410" t="str">
        <f t="shared" si="6"/>
        <v>erfüllt</v>
      </c>
    </row>
    <row r="411" spans="1:12" ht="14.25">
      <c r="A411" s="85" t="s">
        <v>776</v>
      </c>
      <c r="B411" s="9" t="s">
        <v>777</v>
      </c>
      <c r="L411" t="str">
        <f t="shared" si="6"/>
        <v>nicht erfüllt</v>
      </c>
    </row>
    <row r="412" spans="1:12" ht="14.25">
      <c r="A412" s="85" t="s">
        <v>778</v>
      </c>
      <c r="B412" s="9" t="s">
        <v>779</v>
      </c>
      <c r="L412" t="str">
        <f t="shared" si="6"/>
        <v>(6.6) FOSS-Freigabe</v>
      </c>
    </row>
    <row r="413" spans="1:12" ht="14.25">
      <c r="A413" s="85" t="s">
        <v>780</v>
      </c>
      <c r="B413" s="9" t="s">
        <v>781</v>
      </c>
      <c r="L413" t="str">
        <f t="shared" si="6"/>
        <v>liegt vor</v>
      </c>
    </row>
    <row r="414" spans="1:12" ht="14.25">
      <c r="A414" s="85" t="s">
        <v>782</v>
      </c>
      <c r="B414" s="9" t="s">
        <v>783</v>
      </c>
      <c r="L414" t="str">
        <f t="shared" si="6"/>
        <v>liegt nicht vor</v>
      </c>
    </row>
    <row r="415" spans="1:12" ht="14.25">
      <c r="A415" s="85" t="s">
        <v>784</v>
      </c>
      <c r="B415" s="9" t="s">
        <v>785</v>
      </c>
      <c r="L415" t="str">
        <f t="shared" si="6"/>
        <v>nicht relevant</v>
      </c>
    </row>
    <row r="416" spans="1:12" ht="14.25">
      <c r="A416" s="85" t="s">
        <v>786</v>
      </c>
      <c r="B416" s="9" t="s">
        <v>787</v>
      </c>
      <c r="L416" t="str">
        <f t="shared" si="6"/>
        <v>Auslöser</v>
      </c>
    </row>
    <row r="417" spans="1:12" ht="14.25">
      <c r="A417" s="85" t="s">
        <v>788</v>
      </c>
      <c r="B417" s="9" t="s">
        <v>789</v>
      </c>
      <c r="L417" t="str">
        <f t="shared" si="6"/>
        <v>Initiales PPF-Verfahren</v>
      </c>
    </row>
    <row r="418" spans="1:12" ht="14.25">
      <c r="A418" s="85" t="s">
        <v>790</v>
      </c>
      <c r="B418" s="9" t="s">
        <v>791</v>
      </c>
      <c r="L418" t="str">
        <f t="shared" si="6"/>
        <v>PPF-Verfahren aufgrund von Änderungen</v>
      </c>
    </row>
    <row r="419" spans="1:12" ht="14.25">
      <c r="A419" s="85" t="s">
        <v>792</v>
      </c>
      <c r="B419" s="9" t="s">
        <v>11</v>
      </c>
      <c r="L419" t="str">
        <f t="shared" si="6"/>
        <v>Anforderung nicht erfüllt</v>
      </c>
    </row>
    <row r="420" spans="1:12" ht="28.5">
      <c r="A420" s="85" t="s">
        <v>793</v>
      </c>
      <c r="B420" s="9" t="s">
        <v>794</v>
      </c>
      <c r="L420" t="str">
        <f t="shared" si="6"/>
        <v>Datum der letzten Prozessbewertung</v>
      </c>
    </row>
    <row r="421" spans="1:12" ht="14.25">
      <c r="A421" s="85" t="s">
        <v>795</v>
      </c>
      <c r="B421" s="9" t="s">
        <v>796</v>
      </c>
      <c r="L421" t="str">
        <f t="shared" si="6"/>
        <v>Methode zur Prozessbewertung</v>
      </c>
    </row>
    <row r="422" spans="1:12" ht="14.25">
      <c r="A422" s="85" t="s">
        <v>797</v>
      </c>
      <c r="B422" s="9" t="s">
        <v>798</v>
      </c>
      <c r="L422" t="str">
        <f t="shared" si="6"/>
        <v>Ergebnis der Prozessbewertung</v>
      </c>
    </row>
    <row r="423" spans="1:12" ht="14.25">
      <c r="A423" s="85" t="s">
        <v>799</v>
      </c>
      <c r="B423" s="9" t="s">
        <v>800</v>
      </c>
      <c r="L423" t="str">
        <f t="shared" si="6"/>
        <v>Spezifikation und Nachweise</v>
      </c>
    </row>
    <row r="424" spans="1:12" ht="14.25">
      <c r="A424" s="85" t="s">
        <v>801</v>
      </c>
      <c r="B424" s="9" t="s">
        <v>802</v>
      </c>
      <c r="L424" t="str">
        <f t="shared" si="6"/>
        <v>Details zur Verwendung von Softwaremodulen</v>
      </c>
    </row>
    <row r="425" spans="1:12" ht="14.25">
      <c r="A425" s="85" t="s">
        <v>803</v>
      </c>
      <c r="B425" s="9" t="s">
        <v>804</v>
      </c>
      <c r="L425" t="str">
        <f t="shared" si="6"/>
        <v>SW-SNR</v>
      </c>
    </row>
    <row r="426" spans="1:12" ht="14.25">
      <c r="A426" s="85" t="s">
        <v>751</v>
      </c>
      <c r="B426" s="9" t="s">
        <v>805</v>
      </c>
      <c r="L426" t="str">
        <f t="shared" si="6"/>
        <v>Benennung des Kunden</v>
      </c>
    </row>
    <row r="427" spans="1:12" ht="14.25">
      <c r="A427" s="85" t="s">
        <v>806</v>
      </c>
      <c r="B427" s="9" t="s">
        <v>807</v>
      </c>
      <c r="L427" t="str">
        <f t="shared" si="6"/>
        <v>Bezeichnung der Organisation</v>
      </c>
    </row>
    <row r="428" spans="1:12" ht="14.25">
      <c r="A428" s="85" t="s">
        <v>808</v>
      </c>
      <c r="B428" s="9" t="s">
        <v>809</v>
      </c>
      <c r="L428" t="str">
        <f t="shared" si="6"/>
        <v>Testreport</v>
      </c>
    </row>
    <row r="429" spans="1:12" ht="14.25">
      <c r="A429" s="85" t="s">
        <v>810</v>
      </c>
      <c r="B429" s="9" t="s">
        <v>811</v>
      </c>
      <c r="L429" t="str">
        <f t="shared" si="6"/>
        <v>Freigabestatus</v>
      </c>
    </row>
    <row r="430" spans="1:12" ht="14.25">
      <c r="A430" s="85" t="s">
        <v>812</v>
      </c>
      <c r="B430" s="9" t="s">
        <v>813</v>
      </c>
      <c r="L430" t="str">
        <f t="shared" si="6"/>
        <v>Einsatzempfehlung der Organisation</v>
      </c>
    </row>
    <row r="431" spans="1:12" ht="57">
      <c r="A431" s="9" t="s">
        <v>814</v>
      </c>
      <c r="B431" s="9" t="s">
        <v>815</v>
      </c>
      <c r="L431" s="198" t="str">
        <f t="shared" si="6"/>
        <v>(Von einer autorisierten Person bei der Organisation durch rechtsverbindliche Unterschrift [schriftlich, elektronisch] gegebene Erlaubnis, die Software für den vorgesehenen Einsatzzweck zu benutzen)</v>
      </c>
    </row>
    <row r="432" spans="1:12" ht="42.75">
      <c r="A432" s="9" t="s">
        <v>816</v>
      </c>
      <c r="B432" s="9" t="s">
        <v>817</v>
      </c>
      <c r="L432" s="198" t="str">
        <f t="shared" si="6"/>
        <v>(Von einer autorisierten Person beim Kunden durch rechtsverbindliche Unterschrift [schriftlich, elektronisch] gegebene Erlaubnis, die Software für den vorgesehenen Einsatzzweck zu benutzen)</v>
      </c>
    </row>
    <row r="433" spans="1:12" ht="14.25">
      <c r="A433" s="85" t="s">
        <v>818</v>
      </c>
      <c r="B433" s="9" t="s">
        <v>819</v>
      </c>
      <c r="L433" t="str">
        <f t="shared" si="6"/>
        <v>Angaben zur Software</v>
      </c>
    </row>
    <row r="434" spans="1:12" ht="14.25">
      <c r="A434" s="85" t="s">
        <v>755</v>
      </c>
      <c r="B434" s="9" t="s">
        <v>756</v>
      </c>
      <c r="L434" t="str">
        <f t="shared" si="6"/>
        <v>Beschreibung der Software</v>
      </c>
    </row>
    <row r="435" spans="1:12" ht="14.25">
      <c r="A435" s="85" t="s">
        <v>757</v>
      </c>
      <c r="B435" s="9" t="s">
        <v>820</v>
      </c>
      <c r="L435" t="str">
        <f t="shared" si="6"/>
        <v>Produktspezifischer Kenner/Schlüssel</v>
      </c>
    </row>
    <row r="436" spans="1:12" ht="14.25">
      <c r="A436" s="85" t="s">
        <v>759</v>
      </c>
      <c r="B436" s="9" t="s">
        <v>760</v>
      </c>
      <c r="L436" t="str">
        <f t="shared" si="6"/>
        <v>Prüfsumme</v>
      </c>
    </row>
    <row r="437" spans="1:12" ht="28.5">
      <c r="A437" s="85" t="s">
        <v>749</v>
      </c>
      <c r="B437" s="9" t="s">
        <v>821</v>
      </c>
      <c r="L437" t="str">
        <f t="shared" si="6"/>
        <v>Stücklistenreferenz (Kunde)</v>
      </c>
    </row>
    <row r="438" spans="1:12" ht="14.25">
      <c r="A438" s="85" t="s">
        <v>822</v>
      </c>
      <c r="B438" s="9" t="s">
        <v>823</v>
      </c>
      <c r="L438" t="str">
        <f t="shared" si="6"/>
        <v>Durchgeführte Prüfungen</v>
      </c>
    </row>
    <row r="439" spans="1:12" ht="14.25">
      <c r="A439" s="85" t="s">
        <v>824</v>
      </c>
      <c r="B439" s="9" t="s">
        <v>825</v>
      </c>
      <c r="L439" t="str">
        <f t="shared" si="6"/>
        <v>Allgemeine Angaben zur Hardware (Mindestanforderung)</v>
      </c>
    </row>
    <row r="440" spans="1:12" ht="14.25">
      <c r="A440" s="85" t="s">
        <v>826</v>
      </c>
      <c r="B440" s="9" t="s">
        <v>827</v>
      </c>
      <c r="L440" t="str">
        <f t="shared" si="6"/>
        <v>Prozessor</v>
      </c>
    </row>
    <row r="441" spans="1:12" ht="14.25">
      <c r="A441" s="85" t="s">
        <v>828</v>
      </c>
      <c r="B441" s="9" t="s">
        <v>829</v>
      </c>
      <c r="L441" t="str">
        <f t="shared" si="6"/>
        <v>Prozessorfrequenz</v>
      </c>
    </row>
    <row r="442" spans="1:12" ht="14.25">
      <c r="A442" s="85" t="s">
        <v>830</v>
      </c>
      <c r="B442" s="9" t="s">
        <v>831</v>
      </c>
      <c r="L442" t="str">
        <f t="shared" si="6"/>
        <v>Quarzfrequenz</v>
      </c>
    </row>
    <row r="443" spans="1:12" ht="14.25">
      <c r="A443" s="85" t="s">
        <v>832</v>
      </c>
      <c r="B443" s="9" t="s">
        <v>833</v>
      </c>
      <c r="L443" t="str">
        <f t="shared" si="6"/>
        <v>Speicherauslastung (Messung)</v>
      </c>
    </row>
    <row r="444" spans="1:12" ht="14.25">
      <c r="A444" s="85" t="s">
        <v>834</v>
      </c>
      <c r="B444" s="9" t="s">
        <v>107</v>
      </c>
      <c r="L444" t="str">
        <f t="shared" si="6"/>
        <v>Komponente</v>
      </c>
    </row>
    <row r="445" spans="1:12" ht="14.25">
      <c r="A445" s="85" t="s">
        <v>835</v>
      </c>
      <c r="B445" s="9" t="s">
        <v>836</v>
      </c>
      <c r="L445" t="str">
        <f t="shared" si="6"/>
        <v>Belegt [kB]</v>
      </c>
    </row>
    <row r="446" spans="1:12" ht="14.25">
      <c r="A446" s="85" t="s">
        <v>837</v>
      </c>
      <c r="B446" s="9" t="s">
        <v>838</v>
      </c>
      <c r="L446" t="str">
        <f t="shared" si="6"/>
        <v>Verfügbar [kB]</v>
      </c>
    </row>
    <row r="447" spans="1:12" ht="14.25">
      <c r="A447" s="85" t="s">
        <v>839</v>
      </c>
      <c r="B447" s="9" t="s">
        <v>840</v>
      </c>
      <c r="L447" t="str">
        <f t="shared" si="6"/>
        <v>Belegt [%]</v>
      </c>
    </row>
    <row r="448" spans="1:12" ht="14.25">
      <c r="A448" s="85" t="s">
        <v>841</v>
      </c>
      <c r="B448" s="9" t="s">
        <v>841</v>
      </c>
      <c r="L448" t="str">
        <f t="shared" si="6"/>
        <v>ROM</v>
      </c>
    </row>
    <row r="449" spans="1:12" ht="14.25">
      <c r="A449" s="85" t="s">
        <v>842</v>
      </c>
      <c r="B449" s="9" t="s">
        <v>842</v>
      </c>
      <c r="L449" t="str">
        <f t="shared" si="6"/>
        <v>RAM</v>
      </c>
    </row>
    <row r="450" spans="1:12" ht="14.25">
      <c r="A450" s="85" t="s">
        <v>843</v>
      </c>
      <c r="B450" s="9" t="s">
        <v>843</v>
      </c>
      <c r="L450" t="str">
        <f t="shared" si="6"/>
        <v>EEPROM</v>
      </c>
    </row>
    <row r="451" spans="1:12" ht="14.25">
      <c r="A451" s="85" t="s">
        <v>844</v>
      </c>
      <c r="B451" s="9" t="s">
        <v>845</v>
      </c>
      <c r="L451" t="str">
        <f t="shared" si="6"/>
        <v>Harddisk</v>
      </c>
    </row>
    <row r="452" spans="1:12" ht="28.5">
      <c r="A452" s="9" t="s">
        <v>1024</v>
      </c>
      <c r="B452" s="9" t="s">
        <v>1123</v>
      </c>
      <c r="L452" t="str">
        <f aca="true" t="shared" si="7" ref="L452:L515">VLOOKUP(A452,A:J,$L$1,FALSE)</f>
        <v>Spezifika-
tion erfüllt</v>
      </c>
    </row>
    <row r="453" spans="1:12" ht="14.25">
      <c r="A453" s="9" t="s">
        <v>846</v>
      </c>
      <c r="B453" s="9" t="s">
        <v>847</v>
      </c>
      <c r="L453" t="str">
        <f t="shared" si="7"/>
        <v>Prozessorlast Initial</v>
      </c>
    </row>
    <row r="454" spans="1:12" ht="14.25">
      <c r="A454" s="9" t="s">
        <v>848</v>
      </c>
      <c r="B454" s="9" t="s">
        <v>849</v>
      </c>
      <c r="L454" t="str">
        <f t="shared" si="7"/>
        <v>Prozessorlast Betrieb</v>
      </c>
    </row>
    <row r="455" spans="1:12" ht="14.25">
      <c r="A455" s="9" t="s">
        <v>850</v>
      </c>
      <c r="B455" s="9" t="s">
        <v>851</v>
      </c>
      <c r="L455" t="str">
        <f t="shared" si="7"/>
        <v>Prozessorlast Peak</v>
      </c>
    </row>
    <row r="456" spans="1:12" ht="14.25">
      <c r="A456" s="9" t="s">
        <v>852</v>
      </c>
      <c r="B456" s="9" t="s">
        <v>853</v>
      </c>
      <c r="L456" t="str">
        <f t="shared" si="7"/>
        <v>Prozessorauslastung</v>
      </c>
    </row>
    <row r="457" spans="1:12" ht="14.25">
      <c r="A457" s="9" t="s">
        <v>854</v>
      </c>
      <c r="B457" s="9" t="s">
        <v>855</v>
      </c>
      <c r="L457" t="str">
        <f t="shared" si="7"/>
        <v>Prozessorauslastung (Messung)</v>
      </c>
    </row>
    <row r="458" spans="1:12" ht="14.25">
      <c r="A458" s="9" t="s">
        <v>856</v>
      </c>
      <c r="B458" s="9" t="s">
        <v>857</v>
      </c>
      <c r="L458" t="str">
        <f t="shared" si="7"/>
        <v>Referenz zur Dokumentation</v>
      </c>
    </row>
    <row r="459" spans="1:12" ht="14.25">
      <c r="A459" s="9" t="s">
        <v>858</v>
      </c>
      <c r="B459" s="9" t="s">
        <v>859</v>
      </c>
      <c r="L459" t="str">
        <f t="shared" si="7"/>
        <v>Stand der Dokumentation</v>
      </c>
    </row>
    <row r="460" spans="1:12" ht="14.25">
      <c r="A460" s="9" t="s">
        <v>860</v>
      </c>
      <c r="B460" s="9" t="s">
        <v>861</v>
      </c>
      <c r="L460" t="str">
        <f t="shared" si="7"/>
        <v>Zugrundeliegende Konfiguration/Baseline</v>
      </c>
    </row>
    <row r="461" spans="1:12" ht="14.25">
      <c r="A461" s="9" t="s">
        <v>862</v>
      </c>
      <c r="B461" s="9" t="s">
        <v>863</v>
      </c>
      <c r="L461" t="str">
        <f t="shared" si="7"/>
        <v>Review und Freigabe letzter Stand</v>
      </c>
    </row>
    <row r="462" spans="1:12" ht="14.25">
      <c r="A462" s="9" t="s">
        <v>864</v>
      </c>
      <c r="B462" s="9" t="s">
        <v>865</v>
      </c>
      <c r="L462" t="str">
        <f t="shared" si="7"/>
        <v>Funktionstests Softwarepaket</v>
      </c>
    </row>
    <row r="463" spans="1:12" ht="14.25">
      <c r="A463" s="9" t="s">
        <v>866</v>
      </c>
      <c r="B463" s="9" t="s">
        <v>867</v>
      </c>
      <c r="L463" t="str">
        <f t="shared" si="7"/>
        <v>Geprüft nach Testspezifikation</v>
      </c>
    </row>
    <row r="464" spans="1:12" ht="14.25">
      <c r="A464" s="9" t="s">
        <v>868</v>
      </c>
      <c r="B464" s="9" t="s">
        <v>869</v>
      </c>
      <c r="L464" t="str">
        <f t="shared" si="7"/>
        <v xml:space="preserve">Alle Testsequenzen bestanden? </v>
      </c>
    </row>
    <row r="465" spans="1:12" ht="14.25">
      <c r="A465" s="9" t="s">
        <v>870</v>
      </c>
      <c r="B465" s="9" t="s">
        <v>871</v>
      </c>
      <c r="L465" t="str">
        <f t="shared" si="7"/>
        <v xml:space="preserve">Alle Regressionstest bestanden? </v>
      </c>
    </row>
    <row r="466" spans="1:12" ht="14.25">
      <c r="A466" s="9" t="s">
        <v>872</v>
      </c>
      <c r="B466" s="9" t="s">
        <v>873</v>
      </c>
      <c r="L466" t="str">
        <f t="shared" si="7"/>
        <v>Liste nicht bestandener Tests und Risikobewertung</v>
      </c>
    </row>
    <row r="467" spans="1:12" ht="14.25">
      <c r="A467" s="9" t="s">
        <v>874</v>
      </c>
      <c r="B467" s="9" t="s">
        <v>875</v>
      </c>
      <c r="L467" t="str">
        <f t="shared" si="7"/>
        <v>Nachweis der Wirksamkeit der durchgeführten Maßnahmen</v>
      </c>
    </row>
    <row r="468" spans="1:12" ht="14.25">
      <c r="A468" s="9" t="s">
        <v>876</v>
      </c>
      <c r="B468" s="9" t="s">
        <v>877</v>
      </c>
      <c r="L468" t="str">
        <f t="shared" si="7"/>
        <v>Welche Sonderfreigaben liegen vor?</v>
      </c>
    </row>
    <row r="469" spans="1:12" ht="28.5">
      <c r="A469" s="9" t="s">
        <v>878</v>
      </c>
      <c r="B469" s="9" t="s">
        <v>879</v>
      </c>
      <c r="L469" s="198" t="str">
        <f t="shared" si="7"/>
        <v>Nachweise zur Freigabe können jederzeit durch den Kunden eingesehen werden.</v>
      </c>
    </row>
    <row r="470" spans="1:12" ht="14.25">
      <c r="A470" s="8" t="s">
        <v>947</v>
      </c>
      <c r="B470" s="9" t="s">
        <v>948</v>
      </c>
      <c r="L470" t="str">
        <f t="shared" si="7"/>
        <v>Besondere Archivierungspflicht</v>
      </c>
    </row>
    <row r="471" spans="1:12" ht="14.25">
      <c r="A471" s="9" t="s">
        <v>969</v>
      </c>
      <c r="B471" s="4" t="s">
        <v>970</v>
      </c>
      <c r="L471" t="str">
        <f t="shared" si="7"/>
        <v>Unvollständig befüllt</v>
      </c>
    </row>
    <row r="472" spans="1:12" ht="14.25">
      <c r="A472" s="85" t="s">
        <v>993</v>
      </c>
      <c r="B472" s="9" t="s">
        <v>994</v>
      </c>
      <c r="L472" t="str">
        <f t="shared" si="7"/>
        <v>Projektleiter (technisch)</v>
      </c>
    </row>
    <row r="473" spans="1:12" ht="14.25">
      <c r="A473" s="85" t="s">
        <v>1005</v>
      </c>
      <c r="B473" s="9" t="s">
        <v>1006</v>
      </c>
      <c r="L473" t="str">
        <f t="shared" si="7"/>
        <v>Projektleiter (kaufmännisch) / Vertrieb</v>
      </c>
    </row>
    <row r="474" spans="1:12" ht="14.25">
      <c r="A474" s="85" t="s">
        <v>995</v>
      </c>
      <c r="B474" s="9" t="s">
        <v>996</v>
      </c>
      <c r="L474" t="str">
        <f t="shared" si="7"/>
        <v>Disposition</v>
      </c>
    </row>
    <row r="475" spans="1:12" ht="14.25">
      <c r="A475" s="85" t="s">
        <v>997</v>
      </c>
      <c r="B475" s="9" t="s">
        <v>998</v>
      </c>
      <c r="L475" t="str">
        <f t="shared" si="7"/>
        <v>Fertigung</v>
      </c>
    </row>
    <row r="476" spans="1:12" ht="14.25">
      <c r="A476" s="85" t="s">
        <v>999</v>
      </c>
      <c r="B476" s="9" t="s">
        <v>1000</v>
      </c>
      <c r="L476" t="str">
        <f t="shared" si="7"/>
        <v>Logistik</v>
      </c>
    </row>
    <row r="477" spans="1:12" ht="14.25">
      <c r="A477" s="85" t="s">
        <v>1001</v>
      </c>
      <c r="B477" s="9" t="s">
        <v>1002</v>
      </c>
      <c r="L477" t="str">
        <f t="shared" si="7"/>
        <v>Verpackung / Ladungsträger</v>
      </c>
    </row>
    <row r="478" spans="1:12" ht="14.25">
      <c r="A478" s="85" t="s">
        <v>1003</v>
      </c>
      <c r="B478" s="9" t="s">
        <v>1004</v>
      </c>
      <c r="L478" t="str">
        <f t="shared" si="7"/>
        <v>Geschäftsleitung / Werksleiter</v>
      </c>
    </row>
    <row r="479" spans="1:12" ht="14.25">
      <c r="A479" s="85" t="s">
        <v>508</v>
      </c>
      <c r="B479" s="9" t="s">
        <v>509</v>
      </c>
      <c r="L479" t="str">
        <f t="shared" si="7"/>
        <v>Produktbezogene Nachweise</v>
      </c>
    </row>
    <row r="480" spans="1:12" ht="14.25">
      <c r="A480" s="85" t="s">
        <v>986</v>
      </c>
      <c r="B480" s="9" t="s">
        <v>1025</v>
      </c>
      <c r="L480" t="str">
        <f t="shared" si="7"/>
        <v>Nennmaß</v>
      </c>
    </row>
    <row r="481" spans="1:12" ht="14.25">
      <c r="A481" s="85" t="s">
        <v>985</v>
      </c>
      <c r="B481" s="9" t="s">
        <v>1026</v>
      </c>
      <c r="L481" t="str">
        <f t="shared" si="7"/>
        <v>Kavitäten -Nr.:</v>
      </c>
    </row>
    <row r="482" spans="1:12" ht="14.25">
      <c r="A482" s="85" t="s">
        <v>1030</v>
      </c>
      <c r="B482" s="9" t="s">
        <v>1031</v>
      </c>
      <c r="L482" t="str">
        <f t="shared" si="7"/>
        <v>Absicherung besondere Merkmale</v>
      </c>
    </row>
    <row r="483" spans="1:12" ht="14.25">
      <c r="A483" s="85" t="s">
        <v>975</v>
      </c>
      <c r="B483" s="9" t="s">
        <v>1032</v>
      </c>
      <c r="L483" t="str">
        <f t="shared" si="7"/>
        <v>Merkmal</v>
      </c>
    </row>
    <row r="484" spans="1:12" ht="14.25">
      <c r="A484" s="85" t="s">
        <v>982</v>
      </c>
      <c r="B484" s="9" t="s">
        <v>1033</v>
      </c>
      <c r="L484" t="str">
        <f t="shared" si="7"/>
        <v>(Maß, Funktion, Prüfung)</v>
      </c>
    </row>
    <row r="485" spans="1:12" ht="14.25">
      <c r="A485" s="85" t="s">
        <v>976</v>
      </c>
      <c r="B485" s="9" t="s">
        <v>1034</v>
      </c>
      <c r="L485" t="str">
        <f t="shared" si="7"/>
        <v>Wert</v>
      </c>
    </row>
    <row r="486" spans="1:12" ht="14.25">
      <c r="A486" s="85" t="s">
        <v>977</v>
      </c>
      <c r="B486" s="9" t="s">
        <v>1035</v>
      </c>
      <c r="L486" t="str">
        <f t="shared" si="7"/>
        <v>Toleranz</v>
      </c>
    </row>
    <row r="487" spans="1:12" ht="14.25">
      <c r="A487" s="85" t="s">
        <v>1028</v>
      </c>
      <c r="B487" s="9" t="s">
        <v>1036</v>
      </c>
      <c r="L487" t="str">
        <f t="shared" si="7"/>
        <v>Absicherung durch</v>
      </c>
    </row>
    <row r="488" spans="1:12" ht="14.25">
      <c r="A488" s="85" t="s">
        <v>983</v>
      </c>
      <c r="B488" s="9" t="s">
        <v>1039</v>
      </c>
      <c r="L488" t="str">
        <f t="shared" si="7"/>
        <v>Kurz-/Langzeitfähigkeit oder 100% Prüfung</v>
      </c>
    </row>
    <row r="489" spans="1:12" ht="14.25">
      <c r="A489" s="85" t="s">
        <v>978</v>
      </c>
      <c r="B489" s="9" t="s">
        <v>1037</v>
      </c>
      <c r="L489" t="str">
        <f t="shared" si="7"/>
        <v>Messmittel</v>
      </c>
    </row>
    <row r="490" spans="1:12" ht="28.5">
      <c r="A490" s="9" t="s">
        <v>979</v>
      </c>
      <c r="B490" s="9" t="s">
        <v>1038</v>
      </c>
      <c r="L490" s="198" t="str">
        <f t="shared" si="7"/>
        <v>Prüfmittel-
fähigkeit</v>
      </c>
    </row>
    <row r="491" spans="1:12" ht="14.25">
      <c r="A491" s="9" t="s">
        <v>981</v>
      </c>
      <c r="B491" s="9" t="s">
        <v>1040</v>
      </c>
      <c r="L491" t="str">
        <f t="shared" si="7"/>
        <v>Anmerkung / Erläuterung</v>
      </c>
    </row>
    <row r="492" spans="1:12" ht="14.25">
      <c r="A492" s="9" t="s">
        <v>167</v>
      </c>
      <c r="B492" s="9" t="s">
        <v>168</v>
      </c>
      <c r="L492" t="str">
        <f t="shared" si="7"/>
        <v>Datum</v>
      </c>
    </row>
    <row r="493" spans="1:12" ht="14.25">
      <c r="A493" s="9" t="s">
        <v>1043</v>
      </c>
      <c r="B493" s="9" t="s">
        <v>1044</v>
      </c>
      <c r="L493" t="str">
        <f t="shared" si="7"/>
        <v>Stand</v>
      </c>
    </row>
    <row r="494" spans="1:12" ht="14.25">
      <c r="A494" s="9" t="s">
        <v>1042</v>
      </c>
      <c r="B494" s="9" t="s">
        <v>1045</v>
      </c>
      <c r="L494" t="str">
        <f t="shared" si="7"/>
        <v>Stand / Datum</v>
      </c>
    </row>
    <row r="495" spans="1:12" ht="14.25">
      <c r="A495" s="9" t="s">
        <v>1051</v>
      </c>
      <c r="B495" s="9" t="s">
        <v>1052</v>
      </c>
      <c r="L495" t="str">
        <f t="shared" si="7"/>
        <v>Werkzeugliste</v>
      </c>
    </row>
    <row r="496" spans="1:12" ht="14.25">
      <c r="A496" s="9" t="s">
        <v>465</v>
      </c>
      <c r="B496" s="9" t="s">
        <v>466</v>
      </c>
      <c r="L496" t="str">
        <f t="shared" si="7"/>
        <v>Nr.</v>
      </c>
    </row>
    <row r="497" spans="1:12" ht="14.25">
      <c r="A497" s="9" t="s">
        <v>1046</v>
      </c>
      <c r="B497" s="9" t="s">
        <v>1053</v>
      </c>
      <c r="L497" t="str">
        <f t="shared" si="7"/>
        <v>Sachnummer Lieferant</v>
      </c>
    </row>
    <row r="498" spans="1:12" ht="28.5">
      <c r="A498" s="9" t="s">
        <v>1047</v>
      </c>
      <c r="B498" s="131" t="s">
        <v>1054</v>
      </c>
      <c r="L498" t="str">
        <f t="shared" si="7"/>
        <v>Sachnummer 
Huber Automotive</v>
      </c>
    </row>
    <row r="499" spans="1:12" ht="14.25">
      <c r="A499" s="9" t="s">
        <v>1048</v>
      </c>
      <c r="B499" s="9" t="s">
        <v>1055</v>
      </c>
      <c r="L499" t="str">
        <f t="shared" si="7"/>
        <v>Änderungsstand</v>
      </c>
    </row>
    <row r="500" spans="1:12" ht="14.25">
      <c r="A500" s="9" t="s">
        <v>1049</v>
      </c>
      <c r="B500" s="9" t="s">
        <v>1056</v>
      </c>
      <c r="L500" t="str">
        <f t="shared" si="7"/>
        <v>Werkzeugnummer</v>
      </c>
    </row>
    <row r="501" spans="1:12" ht="14.25">
      <c r="A501" s="9" t="s">
        <v>1050</v>
      </c>
      <c r="B501" s="9" t="s">
        <v>1057</v>
      </c>
      <c r="L501" t="str">
        <f t="shared" si="7"/>
        <v>Werkzeugstandort</v>
      </c>
    </row>
    <row r="502" spans="1:12" ht="14.25">
      <c r="A502" s="9" t="s">
        <v>1062</v>
      </c>
      <c r="B502" s="131" t="s">
        <v>1058</v>
      </c>
      <c r="L502" t="str">
        <f t="shared" si="7"/>
        <v>Anzahl Werkzeuge</v>
      </c>
    </row>
    <row r="503" spans="1:12" ht="42.75">
      <c r="A503" s="9" t="s">
        <v>1059</v>
      </c>
      <c r="B503" s="131" t="s">
        <v>1060</v>
      </c>
      <c r="L503" s="198" t="str">
        <f t="shared" si="7"/>
        <v>Anzahl
Nester /
Werkzeug</v>
      </c>
    </row>
    <row r="504" spans="1:12" ht="14.25">
      <c r="A504" s="9" t="s">
        <v>116</v>
      </c>
      <c r="B504" s="131" t="s">
        <v>1061</v>
      </c>
      <c r="L504" t="str">
        <f t="shared" si="7"/>
        <v>Benennung</v>
      </c>
    </row>
    <row r="505" spans="1:12" ht="14.25">
      <c r="A505" s="9" t="s">
        <v>1067</v>
      </c>
      <c r="B505" s="131" t="s">
        <v>1068</v>
      </c>
      <c r="L505" t="str">
        <f t="shared" si="7"/>
        <v>Prüfmittelliste (produktspezifisch)</v>
      </c>
    </row>
    <row r="506" spans="1:12" ht="14.25">
      <c r="A506" s="9" t="s">
        <v>1063</v>
      </c>
      <c r="B506" s="131" t="s">
        <v>1069</v>
      </c>
      <c r="L506" t="str">
        <f t="shared" si="7"/>
        <v>PMÜ - Nummer</v>
      </c>
    </row>
    <row r="507" spans="1:12" ht="14.25">
      <c r="A507" s="9" t="s">
        <v>1070</v>
      </c>
      <c r="B507" s="131" t="s">
        <v>1071</v>
      </c>
      <c r="L507" t="str">
        <f t="shared" si="7"/>
        <v>Überwachungspflicht</v>
      </c>
    </row>
    <row r="508" spans="1:12" ht="14.25">
      <c r="A508" s="9" t="s">
        <v>1064</v>
      </c>
      <c r="B508" s="131" t="s">
        <v>1072</v>
      </c>
      <c r="L508" t="str">
        <f t="shared" si="7"/>
        <v>Kalibrierintervall</v>
      </c>
    </row>
    <row r="509" spans="1:12" ht="14.25">
      <c r="A509" s="9" t="s">
        <v>1065</v>
      </c>
      <c r="B509" s="131" t="s">
        <v>1073</v>
      </c>
      <c r="L509" t="str">
        <f t="shared" si="7"/>
        <v>Letzte Kalibrierung</v>
      </c>
    </row>
    <row r="510" spans="1:12" ht="14.45" customHeight="1">
      <c r="A510" s="9" t="s">
        <v>1066</v>
      </c>
      <c r="B510" s="131" t="s">
        <v>1074</v>
      </c>
      <c r="L510" t="str">
        <f t="shared" si="7"/>
        <v>Kalibrierdienstleister</v>
      </c>
    </row>
    <row r="511" spans="1:12" ht="14.25">
      <c r="A511" s="9" t="s">
        <v>1093</v>
      </c>
      <c r="B511" s="131" t="s">
        <v>1096</v>
      </c>
      <c r="L511" t="str">
        <f t="shared" si="7"/>
        <v>Prototyp</v>
      </c>
    </row>
    <row r="512" spans="1:12" ht="14.25">
      <c r="A512" s="9" t="s">
        <v>1094</v>
      </c>
      <c r="B512" s="131" t="s">
        <v>1097</v>
      </c>
      <c r="L512" t="str">
        <f t="shared" si="7"/>
        <v>Vorserie</v>
      </c>
    </row>
    <row r="513" spans="1:12" ht="14.25">
      <c r="A513" s="9" t="s">
        <v>1095</v>
      </c>
      <c r="B513" s="131" t="s">
        <v>1098</v>
      </c>
      <c r="L513" t="str">
        <f t="shared" si="7"/>
        <v>Serie</v>
      </c>
    </row>
    <row r="514" spans="1:12" ht="14.25">
      <c r="A514" s="9" t="s">
        <v>529</v>
      </c>
      <c r="B514" s="131" t="s">
        <v>530</v>
      </c>
      <c r="L514" t="str">
        <f t="shared" si="7"/>
        <v>Prozess</v>
      </c>
    </row>
    <row r="515" spans="1:12" ht="14.25">
      <c r="A515" s="9" t="s">
        <v>1079</v>
      </c>
      <c r="B515" s="131" t="s">
        <v>1099</v>
      </c>
      <c r="L515" t="str">
        <f t="shared" si="7"/>
        <v>Maschine, Gerät, Vorrichtung</v>
      </c>
    </row>
    <row r="516" spans="1:12" ht="14.25">
      <c r="A516" s="9" t="s">
        <v>1080</v>
      </c>
      <c r="B516" s="131" t="s">
        <v>1100</v>
      </c>
      <c r="L516" t="str">
        <f aca="true" t="shared" si="8" ref="L516:L579">VLOOKUP(A516,A:J,$L$1,FALSE)</f>
        <v>Prüfmerkmale</v>
      </c>
    </row>
    <row r="517" spans="1:12" ht="14.25">
      <c r="A517" s="9" t="s">
        <v>1081</v>
      </c>
      <c r="B517" s="131" t="s">
        <v>1101</v>
      </c>
      <c r="L517" t="str">
        <f t="shared" si="8"/>
        <v>Methoden</v>
      </c>
    </row>
    <row r="518" spans="1:12" ht="14.25">
      <c r="A518" s="9" t="s">
        <v>1082</v>
      </c>
      <c r="B518" s="131" t="s">
        <v>1102</v>
      </c>
      <c r="L518" t="str">
        <f t="shared" si="8"/>
        <v>Reaktionsplan</v>
      </c>
    </row>
    <row r="519" spans="1:12" ht="14.25">
      <c r="A519" s="9" t="s">
        <v>1083</v>
      </c>
      <c r="B519" s="131" t="s">
        <v>1103</v>
      </c>
      <c r="L519" t="str">
        <f t="shared" si="8"/>
        <v>Beschreibung Arbeitsgang / Prozess</v>
      </c>
    </row>
    <row r="520" spans="1:12" ht="14.25">
      <c r="A520" s="9" t="s">
        <v>1084</v>
      </c>
      <c r="B520" s="131" t="s">
        <v>1104</v>
      </c>
      <c r="L520" t="str">
        <f t="shared" si="8"/>
        <v>Produktionswerkzeug</v>
      </c>
    </row>
    <row r="521" spans="1:12" ht="14.25">
      <c r="A521" s="9" t="s">
        <v>1085</v>
      </c>
      <c r="B521" s="131" t="s">
        <v>1105</v>
      </c>
      <c r="L521" t="str">
        <f t="shared" si="8"/>
        <v>Produkt</v>
      </c>
    </row>
    <row r="522" spans="1:12" ht="14.25">
      <c r="A522" s="9" t="s">
        <v>1086</v>
      </c>
      <c r="B522" s="131" t="s">
        <v>1106</v>
      </c>
      <c r="L522" t="str">
        <f t="shared" si="8"/>
        <v>Zuordnung für  besondere  Merkmale</v>
      </c>
    </row>
    <row r="523" spans="1:12" ht="28.5">
      <c r="A523" s="9" t="s">
        <v>1109</v>
      </c>
      <c r="B523" s="131" t="s">
        <v>1110</v>
      </c>
      <c r="L523" s="198" t="str">
        <f t="shared" si="8"/>
        <v>Produkt- / Prozess-
spezifik. / Toleranz</v>
      </c>
    </row>
    <row r="524" spans="1:12" ht="14.25">
      <c r="A524" s="9" t="s">
        <v>1087</v>
      </c>
      <c r="B524" s="131" t="s">
        <v>1107</v>
      </c>
      <c r="L524" t="str">
        <f t="shared" si="8"/>
        <v>Eingesetztes Prüfsystem / Messsystem</v>
      </c>
    </row>
    <row r="525" spans="1:12" ht="14.25">
      <c r="A525" s="9" t="s">
        <v>1088</v>
      </c>
      <c r="B525" s="131" t="s">
        <v>1108</v>
      </c>
      <c r="L525" t="str">
        <f t="shared" si="8"/>
        <v>Stichprobe</v>
      </c>
    </row>
    <row r="526" spans="1:12" ht="14.25">
      <c r="A526" s="9" t="s">
        <v>1091</v>
      </c>
      <c r="B526" s="131" t="s">
        <v>1111</v>
      </c>
      <c r="L526" t="str">
        <f t="shared" si="8"/>
        <v>Umfang</v>
      </c>
    </row>
    <row r="527" spans="1:12" ht="14.25">
      <c r="A527" s="9" t="s">
        <v>1092</v>
      </c>
      <c r="B527" s="131" t="s">
        <v>1112</v>
      </c>
      <c r="L527" t="str">
        <f t="shared" si="8"/>
        <v>Häufigkeit</v>
      </c>
    </row>
    <row r="528" spans="1:12" ht="14.25">
      <c r="A528" s="9" t="s">
        <v>1089</v>
      </c>
      <c r="B528" s="131" t="s">
        <v>1113</v>
      </c>
      <c r="L528" t="str">
        <f t="shared" si="8"/>
        <v>Kontrollmethode</v>
      </c>
    </row>
    <row r="529" spans="1:12" ht="14.25">
      <c r="A529" s="9" t="s">
        <v>1090</v>
      </c>
      <c r="B529" s="131" t="s">
        <v>1114</v>
      </c>
      <c r="L529" t="str">
        <f t="shared" si="8"/>
        <v>Behandlung fehlerhafter Teile</v>
      </c>
    </row>
    <row r="530" spans="1:12" ht="14.25">
      <c r="A530" s="9" t="s">
        <v>1120</v>
      </c>
      <c r="B530" s="131" t="s">
        <v>1122</v>
      </c>
      <c r="L530" t="str">
        <f t="shared" si="8"/>
        <v>USG</v>
      </c>
    </row>
    <row r="531" spans="1:12" ht="14.25">
      <c r="A531" s="9" t="s">
        <v>1121</v>
      </c>
      <c r="B531" s="131" t="s">
        <v>1119</v>
      </c>
      <c r="L531" t="str">
        <f t="shared" si="8"/>
        <v>OSG</v>
      </c>
    </row>
    <row r="532" spans="1:12" ht="14.25">
      <c r="A532" s="9" t="s">
        <v>1124</v>
      </c>
      <c r="B532" s="131" t="s">
        <v>1125</v>
      </c>
      <c r="L532" t="str">
        <f t="shared" si="8"/>
        <v>Prozessablaufplan</v>
      </c>
    </row>
    <row r="533" spans="1:12" ht="14.25">
      <c r="A533" s="9" t="s">
        <v>1154</v>
      </c>
      <c r="B533" s="131" t="s">
        <v>1155</v>
      </c>
      <c r="L533" t="str">
        <f t="shared" si="8"/>
        <v>Abweichgenehmigung-Nr.:</v>
      </c>
    </row>
    <row r="534" spans="1:12" ht="14.25">
      <c r="A534" s="9" t="s">
        <v>1156</v>
      </c>
      <c r="B534" s="131" t="s">
        <v>1133</v>
      </c>
      <c r="L534" t="str">
        <f t="shared" si="8"/>
        <v>bei Rücksendung Lieferscheinnr. /-datum:</v>
      </c>
    </row>
    <row r="535" spans="1:12" ht="14.25">
      <c r="A535" s="9" t="s">
        <v>1021</v>
      </c>
      <c r="B535" s="131" t="s">
        <v>1130</v>
      </c>
      <c r="L535" t="str">
        <f t="shared" si="8"/>
        <v>Gültig bis:</v>
      </c>
    </row>
    <row r="536" spans="1:12" ht="14.25">
      <c r="A536" s="9" t="s">
        <v>1023</v>
      </c>
      <c r="B536" s="131" t="s">
        <v>1131</v>
      </c>
      <c r="L536" t="str">
        <f t="shared" si="8"/>
        <v>Stückzahl:</v>
      </c>
    </row>
    <row r="537" spans="1:12" ht="14.25">
      <c r="A537" s="9" t="s">
        <v>1022</v>
      </c>
      <c r="B537" s="131" t="s">
        <v>1132</v>
      </c>
      <c r="L537" t="str">
        <f t="shared" si="8"/>
        <v>Termin Nachbemusterung:</v>
      </c>
    </row>
    <row r="538" spans="1:12" ht="14.25">
      <c r="A538" s="9" t="s">
        <v>1134</v>
      </c>
      <c r="B538" s="131"/>
      <c r="L538" t="str">
        <f t="shared" si="8"/>
        <v>Änderung</v>
      </c>
    </row>
    <row r="539" spans="1:12" ht="14.25">
      <c r="A539" s="9" t="s">
        <v>1135</v>
      </c>
      <c r="B539" s="131" t="s">
        <v>1136</v>
      </c>
      <c r="L539" t="str">
        <f t="shared" si="8"/>
        <v>ZN-Stand</v>
      </c>
    </row>
    <row r="540" spans="1:12" ht="14.25">
      <c r="A540" s="9" t="s">
        <v>1137</v>
      </c>
      <c r="B540" s="131" t="s">
        <v>1138</v>
      </c>
      <c r="L540" t="str">
        <f t="shared" si="8"/>
        <v>ZN-Datum</v>
      </c>
    </row>
    <row r="541" spans="1:12" ht="28.5">
      <c r="A541" s="9" t="s">
        <v>1139</v>
      </c>
      <c r="B541" s="131" t="s">
        <v>1148</v>
      </c>
      <c r="L541" t="str">
        <f t="shared" si="8"/>
        <v>Produktions-
datum</v>
      </c>
    </row>
    <row r="542" spans="1:12" ht="28.5">
      <c r="A542" s="9" t="s">
        <v>1150</v>
      </c>
      <c r="B542" s="131" t="s">
        <v>1149</v>
      </c>
      <c r="L542" t="str">
        <f t="shared" si="8"/>
        <v>Erstliefer-
datum</v>
      </c>
    </row>
    <row r="543" spans="1:12" ht="28.5">
      <c r="A543" s="9" t="s">
        <v>1140</v>
      </c>
      <c r="B543" s="131" t="s">
        <v>1147</v>
      </c>
      <c r="L543" s="198" t="str">
        <f t="shared" si="8"/>
        <v>Bemust. Lief.
1 - sehr gut / 6 - sehr schlecht</v>
      </c>
    </row>
    <row r="544" spans="1:12" ht="14.25">
      <c r="A544" s="9" t="s">
        <v>1142</v>
      </c>
      <c r="B544" s="131" t="s">
        <v>1141</v>
      </c>
      <c r="L544" t="str">
        <f t="shared" si="8"/>
        <v>Maßlich</v>
      </c>
    </row>
    <row r="545" spans="1:12" ht="14.25">
      <c r="A545" s="9" t="s">
        <v>694</v>
      </c>
      <c r="B545" s="131" t="s">
        <v>1143</v>
      </c>
      <c r="L545" t="str">
        <f t="shared" si="8"/>
        <v>Werkstoff</v>
      </c>
    </row>
    <row r="546" spans="1:12" ht="14.25">
      <c r="A546" s="9" t="s">
        <v>267</v>
      </c>
      <c r="B546" s="131" t="s">
        <v>1144</v>
      </c>
      <c r="L546" t="str">
        <f t="shared" si="8"/>
        <v>Funktion</v>
      </c>
    </row>
    <row r="547" spans="1:12" ht="14.25">
      <c r="A547" s="9" t="s">
        <v>1145</v>
      </c>
      <c r="B547" s="131" t="s">
        <v>1146</v>
      </c>
      <c r="L547" t="str">
        <f t="shared" si="8"/>
        <v>Gesamt</v>
      </c>
    </row>
    <row r="548" spans="1:12" ht="57">
      <c r="A548" s="9" t="s">
        <v>1152</v>
      </c>
      <c r="B548" s="131" t="s">
        <v>1153</v>
      </c>
      <c r="L548" s="198" t="str">
        <f t="shared" si="8"/>
        <v>Lieferdatum
Muster
+
LS-Nr.</v>
      </c>
    </row>
    <row r="549" ht="14.25">
      <c r="L549" t="e">
        <f t="shared" si="8"/>
        <v>#N/A</v>
      </c>
    </row>
    <row r="550" ht="14.25">
      <c r="L550" t="e">
        <f t="shared" si="8"/>
        <v>#N/A</v>
      </c>
    </row>
    <row r="551" ht="14.25">
      <c r="L551" t="e">
        <f t="shared" si="8"/>
        <v>#N/A</v>
      </c>
    </row>
    <row r="552" ht="14.25">
      <c r="L552" t="e">
        <f t="shared" si="8"/>
        <v>#N/A</v>
      </c>
    </row>
    <row r="553" ht="14.25">
      <c r="L553" t="e">
        <f t="shared" si="8"/>
        <v>#N/A</v>
      </c>
    </row>
    <row r="554" ht="14.25">
      <c r="L554" t="e">
        <f t="shared" si="8"/>
        <v>#N/A</v>
      </c>
    </row>
    <row r="555" ht="14.25">
      <c r="L555" t="e">
        <f t="shared" si="8"/>
        <v>#N/A</v>
      </c>
    </row>
    <row r="556" ht="14.25">
      <c r="L556" t="e">
        <f t="shared" si="8"/>
        <v>#N/A</v>
      </c>
    </row>
    <row r="557" ht="14.25">
      <c r="L557" t="e">
        <f t="shared" si="8"/>
        <v>#N/A</v>
      </c>
    </row>
    <row r="558" ht="14.25">
      <c r="L558" t="e">
        <f t="shared" si="8"/>
        <v>#N/A</v>
      </c>
    </row>
    <row r="559" ht="14.25">
      <c r="L559" t="e">
        <f t="shared" si="8"/>
        <v>#N/A</v>
      </c>
    </row>
    <row r="560" ht="14.25">
      <c r="L560" t="e">
        <f t="shared" si="8"/>
        <v>#N/A</v>
      </c>
    </row>
    <row r="561" ht="14.25">
      <c r="L561" t="e">
        <f t="shared" si="8"/>
        <v>#N/A</v>
      </c>
    </row>
    <row r="562" ht="14.25">
      <c r="L562" t="e">
        <f t="shared" si="8"/>
        <v>#N/A</v>
      </c>
    </row>
    <row r="563" ht="14.25">
      <c r="L563" t="e">
        <f t="shared" si="8"/>
        <v>#N/A</v>
      </c>
    </row>
    <row r="564" ht="14.25">
      <c r="L564" t="e">
        <f t="shared" si="8"/>
        <v>#N/A</v>
      </c>
    </row>
    <row r="565" ht="14.25">
      <c r="L565" t="e">
        <f t="shared" si="8"/>
        <v>#N/A</v>
      </c>
    </row>
    <row r="566" ht="14.25">
      <c r="L566" t="e">
        <f t="shared" si="8"/>
        <v>#N/A</v>
      </c>
    </row>
    <row r="567" ht="14.25">
      <c r="L567" t="e">
        <f t="shared" si="8"/>
        <v>#N/A</v>
      </c>
    </row>
    <row r="568" ht="14.25">
      <c r="L568" t="e">
        <f t="shared" si="8"/>
        <v>#N/A</v>
      </c>
    </row>
    <row r="569" ht="14.25">
      <c r="L569" t="e">
        <f t="shared" si="8"/>
        <v>#N/A</v>
      </c>
    </row>
    <row r="570" ht="14.25">
      <c r="L570" t="e">
        <f t="shared" si="8"/>
        <v>#N/A</v>
      </c>
    </row>
    <row r="571" ht="14.25">
      <c r="L571" t="e">
        <f t="shared" si="8"/>
        <v>#N/A</v>
      </c>
    </row>
    <row r="572" ht="14.25">
      <c r="L572" t="e">
        <f t="shared" si="8"/>
        <v>#N/A</v>
      </c>
    </row>
    <row r="573" ht="14.25">
      <c r="L573" t="e">
        <f t="shared" si="8"/>
        <v>#N/A</v>
      </c>
    </row>
    <row r="574" ht="14.25">
      <c r="L574" t="e">
        <f t="shared" si="8"/>
        <v>#N/A</v>
      </c>
    </row>
    <row r="575" ht="14.25">
      <c r="L575" t="e">
        <f t="shared" si="8"/>
        <v>#N/A</v>
      </c>
    </row>
    <row r="576" ht="14.25">
      <c r="L576" t="e">
        <f t="shared" si="8"/>
        <v>#N/A</v>
      </c>
    </row>
    <row r="577" ht="14.25">
      <c r="L577" t="e">
        <f t="shared" si="8"/>
        <v>#N/A</v>
      </c>
    </row>
    <row r="578" ht="14.25">
      <c r="L578" t="e">
        <f t="shared" si="8"/>
        <v>#N/A</v>
      </c>
    </row>
    <row r="579" ht="14.25">
      <c r="L579" t="e">
        <f t="shared" si="8"/>
        <v>#N/A</v>
      </c>
    </row>
    <row r="580" ht="14.25">
      <c r="L580" t="e">
        <f aca="true" t="shared" si="9" ref="L580:L643">VLOOKUP(A580,A:J,$L$1,FALSE)</f>
        <v>#N/A</v>
      </c>
    </row>
    <row r="581" ht="14.25">
      <c r="L581" t="e">
        <f t="shared" si="9"/>
        <v>#N/A</v>
      </c>
    </row>
    <row r="582" ht="14.25">
      <c r="L582" t="e">
        <f t="shared" si="9"/>
        <v>#N/A</v>
      </c>
    </row>
    <row r="583" ht="14.25">
      <c r="L583" t="e">
        <f t="shared" si="9"/>
        <v>#N/A</v>
      </c>
    </row>
    <row r="584" ht="14.25">
      <c r="L584" t="e">
        <f t="shared" si="9"/>
        <v>#N/A</v>
      </c>
    </row>
    <row r="585" ht="14.25">
      <c r="L585" t="e">
        <f t="shared" si="9"/>
        <v>#N/A</v>
      </c>
    </row>
    <row r="586" ht="14.25">
      <c r="L586" t="e">
        <f t="shared" si="9"/>
        <v>#N/A</v>
      </c>
    </row>
    <row r="587" ht="14.25">
      <c r="L587" t="e">
        <f t="shared" si="9"/>
        <v>#N/A</v>
      </c>
    </row>
    <row r="588" ht="14.25">
      <c r="L588" t="e">
        <f t="shared" si="9"/>
        <v>#N/A</v>
      </c>
    </row>
    <row r="589" ht="14.25">
      <c r="L589" t="e">
        <f t="shared" si="9"/>
        <v>#N/A</v>
      </c>
    </row>
    <row r="590" ht="14.25">
      <c r="L590" t="e">
        <f t="shared" si="9"/>
        <v>#N/A</v>
      </c>
    </row>
    <row r="591" ht="14.25">
      <c r="L591" t="e">
        <f t="shared" si="9"/>
        <v>#N/A</v>
      </c>
    </row>
    <row r="592" ht="14.25">
      <c r="L592" t="e">
        <f t="shared" si="9"/>
        <v>#N/A</v>
      </c>
    </row>
    <row r="593" ht="14.25">
      <c r="L593" t="e">
        <f t="shared" si="9"/>
        <v>#N/A</v>
      </c>
    </row>
    <row r="594" ht="14.25">
      <c r="L594" t="e">
        <f t="shared" si="9"/>
        <v>#N/A</v>
      </c>
    </row>
    <row r="595" ht="14.25">
      <c r="L595" t="e">
        <f t="shared" si="9"/>
        <v>#N/A</v>
      </c>
    </row>
    <row r="596" ht="14.25">
      <c r="L596" t="e">
        <f t="shared" si="9"/>
        <v>#N/A</v>
      </c>
    </row>
    <row r="597" ht="14.25">
      <c r="L597" t="e">
        <f t="shared" si="9"/>
        <v>#N/A</v>
      </c>
    </row>
    <row r="598" ht="14.25">
      <c r="L598" t="e">
        <f t="shared" si="9"/>
        <v>#N/A</v>
      </c>
    </row>
    <row r="599" ht="14.25">
      <c r="L599" t="e">
        <f t="shared" si="9"/>
        <v>#N/A</v>
      </c>
    </row>
    <row r="600" ht="14.25">
      <c r="L600" t="e">
        <f t="shared" si="9"/>
        <v>#N/A</v>
      </c>
    </row>
    <row r="601" ht="14.25">
      <c r="L601" t="e">
        <f t="shared" si="9"/>
        <v>#N/A</v>
      </c>
    </row>
    <row r="602" ht="14.25">
      <c r="L602" t="e">
        <f t="shared" si="9"/>
        <v>#N/A</v>
      </c>
    </row>
    <row r="603" ht="14.25">
      <c r="L603" t="e">
        <f t="shared" si="9"/>
        <v>#N/A</v>
      </c>
    </row>
    <row r="604" ht="14.25">
      <c r="L604" t="e">
        <f t="shared" si="9"/>
        <v>#N/A</v>
      </c>
    </row>
    <row r="605" ht="14.25">
      <c r="L605" t="e">
        <f t="shared" si="9"/>
        <v>#N/A</v>
      </c>
    </row>
    <row r="606" ht="14.25">
      <c r="L606" t="e">
        <f t="shared" si="9"/>
        <v>#N/A</v>
      </c>
    </row>
    <row r="607" ht="14.25">
      <c r="L607" t="e">
        <f t="shared" si="9"/>
        <v>#N/A</v>
      </c>
    </row>
    <row r="608" ht="14.25">
      <c r="L608" t="e">
        <f t="shared" si="9"/>
        <v>#N/A</v>
      </c>
    </row>
    <row r="609" ht="14.25">
      <c r="L609" t="e">
        <f t="shared" si="9"/>
        <v>#N/A</v>
      </c>
    </row>
    <row r="610" ht="14.25">
      <c r="L610" t="e">
        <f t="shared" si="9"/>
        <v>#N/A</v>
      </c>
    </row>
    <row r="611" ht="14.25">
      <c r="L611" t="e">
        <f t="shared" si="9"/>
        <v>#N/A</v>
      </c>
    </row>
    <row r="612" ht="14.25">
      <c r="L612" t="e">
        <f t="shared" si="9"/>
        <v>#N/A</v>
      </c>
    </row>
    <row r="613" ht="14.25">
      <c r="L613" t="e">
        <f t="shared" si="9"/>
        <v>#N/A</v>
      </c>
    </row>
    <row r="614" ht="14.25">
      <c r="L614" t="e">
        <f t="shared" si="9"/>
        <v>#N/A</v>
      </c>
    </row>
    <row r="615" ht="14.25">
      <c r="L615" t="e">
        <f t="shared" si="9"/>
        <v>#N/A</v>
      </c>
    </row>
    <row r="616" ht="14.25">
      <c r="L616" t="e">
        <f t="shared" si="9"/>
        <v>#N/A</v>
      </c>
    </row>
    <row r="617" ht="14.25">
      <c r="L617" t="e">
        <f t="shared" si="9"/>
        <v>#N/A</v>
      </c>
    </row>
    <row r="618" ht="14.25">
      <c r="L618" t="e">
        <f t="shared" si="9"/>
        <v>#N/A</v>
      </c>
    </row>
    <row r="619" ht="14.25">
      <c r="L619" t="e">
        <f t="shared" si="9"/>
        <v>#N/A</v>
      </c>
    </row>
    <row r="620" ht="14.25">
      <c r="L620" t="e">
        <f t="shared" si="9"/>
        <v>#N/A</v>
      </c>
    </row>
    <row r="621" ht="14.25">
      <c r="L621" t="e">
        <f t="shared" si="9"/>
        <v>#N/A</v>
      </c>
    </row>
    <row r="622" ht="14.25">
      <c r="L622" t="e">
        <f t="shared" si="9"/>
        <v>#N/A</v>
      </c>
    </row>
    <row r="623" ht="14.25">
      <c r="L623" t="e">
        <f t="shared" si="9"/>
        <v>#N/A</v>
      </c>
    </row>
    <row r="624" ht="14.25">
      <c r="L624" t="e">
        <f t="shared" si="9"/>
        <v>#N/A</v>
      </c>
    </row>
    <row r="625" ht="14.25">
      <c r="L625" t="e">
        <f t="shared" si="9"/>
        <v>#N/A</v>
      </c>
    </row>
    <row r="626" ht="14.25">
      <c r="L626" t="e">
        <f t="shared" si="9"/>
        <v>#N/A</v>
      </c>
    </row>
    <row r="627" ht="14.25">
      <c r="L627" t="e">
        <f t="shared" si="9"/>
        <v>#N/A</v>
      </c>
    </row>
    <row r="628" ht="14.25">
      <c r="L628" t="e">
        <f t="shared" si="9"/>
        <v>#N/A</v>
      </c>
    </row>
    <row r="629" ht="14.25">
      <c r="L629" t="e">
        <f t="shared" si="9"/>
        <v>#N/A</v>
      </c>
    </row>
    <row r="630" ht="14.25">
      <c r="L630" t="e">
        <f t="shared" si="9"/>
        <v>#N/A</v>
      </c>
    </row>
    <row r="631" ht="14.25">
      <c r="L631" t="e">
        <f t="shared" si="9"/>
        <v>#N/A</v>
      </c>
    </row>
    <row r="632" ht="14.25">
      <c r="L632" t="e">
        <f t="shared" si="9"/>
        <v>#N/A</v>
      </c>
    </row>
    <row r="633" ht="14.25">
      <c r="L633" t="e">
        <f t="shared" si="9"/>
        <v>#N/A</v>
      </c>
    </row>
    <row r="634" ht="14.25">
      <c r="L634" t="e">
        <f t="shared" si="9"/>
        <v>#N/A</v>
      </c>
    </row>
    <row r="635" ht="14.25">
      <c r="L635" t="e">
        <f t="shared" si="9"/>
        <v>#N/A</v>
      </c>
    </row>
    <row r="636" ht="14.25">
      <c r="L636" t="e">
        <f t="shared" si="9"/>
        <v>#N/A</v>
      </c>
    </row>
    <row r="637" ht="14.25">
      <c r="L637" t="e">
        <f t="shared" si="9"/>
        <v>#N/A</v>
      </c>
    </row>
    <row r="638" ht="14.25">
      <c r="L638" t="e">
        <f t="shared" si="9"/>
        <v>#N/A</v>
      </c>
    </row>
    <row r="639" ht="14.25">
      <c r="L639" t="e">
        <f t="shared" si="9"/>
        <v>#N/A</v>
      </c>
    </row>
    <row r="640" ht="14.25">
      <c r="L640" t="e">
        <f t="shared" si="9"/>
        <v>#N/A</v>
      </c>
    </row>
    <row r="641" ht="14.25">
      <c r="L641" t="e">
        <f t="shared" si="9"/>
        <v>#N/A</v>
      </c>
    </row>
    <row r="642" ht="14.25">
      <c r="L642" t="e">
        <f t="shared" si="9"/>
        <v>#N/A</v>
      </c>
    </row>
    <row r="643" ht="14.25">
      <c r="L643" t="e">
        <f t="shared" si="9"/>
        <v>#N/A</v>
      </c>
    </row>
    <row r="644" ht="14.25">
      <c r="L644" t="e">
        <f aca="true" t="shared" si="10" ref="L644:L707">VLOOKUP(A644,A:J,$L$1,FALSE)</f>
        <v>#N/A</v>
      </c>
    </row>
    <row r="645" ht="14.25">
      <c r="L645" t="e">
        <f t="shared" si="10"/>
        <v>#N/A</v>
      </c>
    </row>
    <row r="646" ht="14.25">
      <c r="L646" t="e">
        <f t="shared" si="10"/>
        <v>#N/A</v>
      </c>
    </row>
    <row r="647" ht="14.25">
      <c r="L647" t="e">
        <f t="shared" si="10"/>
        <v>#N/A</v>
      </c>
    </row>
    <row r="648" ht="14.25">
      <c r="L648" t="e">
        <f t="shared" si="10"/>
        <v>#N/A</v>
      </c>
    </row>
    <row r="649" ht="14.25">
      <c r="L649" t="e">
        <f t="shared" si="10"/>
        <v>#N/A</v>
      </c>
    </row>
    <row r="650" ht="14.25">
      <c r="L650" t="e">
        <f t="shared" si="10"/>
        <v>#N/A</v>
      </c>
    </row>
    <row r="651" ht="14.25">
      <c r="L651" t="e">
        <f t="shared" si="10"/>
        <v>#N/A</v>
      </c>
    </row>
    <row r="652" ht="14.25">
      <c r="L652" t="e">
        <f t="shared" si="10"/>
        <v>#N/A</v>
      </c>
    </row>
    <row r="653" ht="14.25">
      <c r="L653" t="e">
        <f t="shared" si="10"/>
        <v>#N/A</v>
      </c>
    </row>
    <row r="654" ht="14.25">
      <c r="L654" t="e">
        <f t="shared" si="10"/>
        <v>#N/A</v>
      </c>
    </row>
    <row r="655" ht="14.25">
      <c r="L655" t="e">
        <f t="shared" si="10"/>
        <v>#N/A</v>
      </c>
    </row>
    <row r="656" ht="14.25">
      <c r="L656" t="e">
        <f t="shared" si="10"/>
        <v>#N/A</v>
      </c>
    </row>
    <row r="657" ht="14.25">
      <c r="L657" t="e">
        <f t="shared" si="10"/>
        <v>#N/A</v>
      </c>
    </row>
    <row r="658" ht="14.25">
      <c r="L658" t="e">
        <f t="shared" si="10"/>
        <v>#N/A</v>
      </c>
    </row>
    <row r="659" ht="14.25">
      <c r="L659" t="e">
        <f t="shared" si="10"/>
        <v>#N/A</v>
      </c>
    </row>
    <row r="660" ht="14.25">
      <c r="L660" t="e">
        <f t="shared" si="10"/>
        <v>#N/A</v>
      </c>
    </row>
    <row r="661" ht="14.25">
      <c r="L661" t="e">
        <f t="shared" si="10"/>
        <v>#N/A</v>
      </c>
    </row>
    <row r="662" ht="14.25">
      <c r="L662" t="e">
        <f t="shared" si="10"/>
        <v>#N/A</v>
      </c>
    </row>
    <row r="663" ht="14.25">
      <c r="L663" t="e">
        <f t="shared" si="10"/>
        <v>#N/A</v>
      </c>
    </row>
    <row r="664" ht="14.25">
      <c r="L664" t="e">
        <f t="shared" si="10"/>
        <v>#N/A</v>
      </c>
    </row>
    <row r="665" ht="14.25">
      <c r="L665" t="e">
        <f t="shared" si="10"/>
        <v>#N/A</v>
      </c>
    </row>
    <row r="666" ht="14.25">
      <c r="L666" t="e">
        <f t="shared" si="10"/>
        <v>#N/A</v>
      </c>
    </row>
    <row r="667" ht="14.25">
      <c r="L667" t="e">
        <f t="shared" si="10"/>
        <v>#N/A</v>
      </c>
    </row>
    <row r="668" ht="14.25">
      <c r="L668" t="e">
        <f t="shared" si="10"/>
        <v>#N/A</v>
      </c>
    </row>
    <row r="669" ht="14.25">
      <c r="L669" t="e">
        <f t="shared" si="10"/>
        <v>#N/A</v>
      </c>
    </row>
    <row r="670" ht="14.25">
      <c r="L670" t="e">
        <f t="shared" si="10"/>
        <v>#N/A</v>
      </c>
    </row>
    <row r="671" ht="14.25">
      <c r="L671" t="e">
        <f t="shared" si="10"/>
        <v>#N/A</v>
      </c>
    </row>
    <row r="672" ht="14.25">
      <c r="L672" t="e">
        <f t="shared" si="10"/>
        <v>#N/A</v>
      </c>
    </row>
    <row r="673" ht="14.25">
      <c r="L673" t="e">
        <f t="shared" si="10"/>
        <v>#N/A</v>
      </c>
    </row>
    <row r="674" ht="14.25">
      <c r="L674" t="e">
        <f t="shared" si="10"/>
        <v>#N/A</v>
      </c>
    </row>
    <row r="675" ht="14.25">
      <c r="L675" t="e">
        <f t="shared" si="10"/>
        <v>#N/A</v>
      </c>
    </row>
    <row r="676" ht="14.25">
      <c r="L676" t="e">
        <f t="shared" si="10"/>
        <v>#N/A</v>
      </c>
    </row>
    <row r="677" ht="14.25">
      <c r="L677" t="e">
        <f t="shared" si="10"/>
        <v>#N/A</v>
      </c>
    </row>
    <row r="678" ht="14.25">
      <c r="L678" t="e">
        <f t="shared" si="10"/>
        <v>#N/A</v>
      </c>
    </row>
    <row r="679" ht="14.25">
      <c r="L679" t="e">
        <f t="shared" si="10"/>
        <v>#N/A</v>
      </c>
    </row>
    <row r="680" ht="14.25">
      <c r="L680" t="e">
        <f t="shared" si="10"/>
        <v>#N/A</v>
      </c>
    </row>
    <row r="681" ht="14.25">
      <c r="L681" t="e">
        <f t="shared" si="10"/>
        <v>#N/A</v>
      </c>
    </row>
    <row r="682" ht="14.25">
      <c r="L682" t="e">
        <f t="shared" si="10"/>
        <v>#N/A</v>
      </c>
    </row>
    <row r="683" ht="14.25">
      <c r="L683" t="e">
        <f t="shared" si="10"/>
        <v>#N/A</v>
      </c>
    </row>
    <row r="684" ht="14.25">
      <c r="L684" t="e">
        <f t="shared" si="10"/>
        <v>#N/A</v>
      </c>
    </row>
    <row r="685" ht="14.25">
      <c r="L685" t="e">
        <f t="shared" si="10"/>
        <v>#N/A</v>
      </c>
    </row>
    <row r="686" ht="14.25">
      <c r="L686" t="e">
        <f t="shared" si="10"/>
        <v>#N/A</v>
      </c>
    </row>
    <row r="687" ht="14.25">
      <c r="L687" t="e">
        <f t="shared" si="10"/>
        <v>#N/A</v>
      </c>
    </row>
    <row r="688" ht="14.25">
      <c r="L688" t="e">
        <f t="shared" si="10"/>
        <v>#N/A</v>
      </c>
    </row>
    <row r="689" ht="14.25">
      <c r="L689" t="e">
        <f t="shared" si="10"/>
        <v>#N/A</v>
      </c>
    </row>
    <row r="690" ht="14.25">
      <c r="L690" t="e">
        <f t="shared" si="10"/>
        <v>#N/A</v>
      </c>
    </row>
    <row r="691" ht="14.25">
      <c r="L691" t="e">
        <f t="shared" si="10"/>
        <v>#N/A</v>
      </c>
    </row>
    <row r="692" ht="14.25">
      <c r="L692" t="e">
        <f t="shared" si="10"/>
        <v>#N/A</v>
      </c>
    </row>
    <row r="693" ht="14.25">
      <c r="L693" t="e">
        <f t="shared" si="10"/>
        <v>#N/A</v>
      </c>
    </row>
    <row r="694" ht="14.25">
      <c r="L694" t="e">
        <f t="shared" si="10"/>
        <v>#N/A</v>
      </c>
    </row>
    <row r="695" ht="14.25">
      <c r="L695" t="e">
        <f t="shared" si="10"/>
        <v>#N/A</v>
      </c>
    </row>
    <row r="696" ht="14.25">
      <c r="L696" t="e">
        <f t="shared" si="10"/>
        <v>#N/A</v>
      </c>
    </row>
    <row r="697" ht="14.25">
      <c r="L697" t="e">
        <f t="shared" si="10"/>
        <v>#N/A</v>
      </c>
    </row>
    <row r="698" ht="14.25">
      <c r="L698" t="e">
        <f t="shared" si="10"/>
        <v>#N/A</v>
      </c>
    </row>
    <row r="699" ht="14.25">
      <c r="L699" t="e">
        <f t="shared" si="10"/>
        <v>#N/A</v>
      </c>
    </row>
    <row r="700" ht="14.25">
      <c r="L700" t="e">
        <f t="shared" si="10"/>
        <v>#N/A</v>
      </c>
    </row>
    <row r="701" ht="14.25">
      <c r="L701" t="e">
        <f t="shared" si="10"/>
        <v>#N/A</v>
      </c>
    </row>
    <row r="702" ht="14.25">
      <c r="L702" t="e">
        <f t="shared" si="10"/>
        <v>#N/A</v>
      </c>
    </row>
    <row r="703" ht="14.25">
      <c r="L703" t="e">
        <f t="shared" si="10"/>
        <v>#N/A</v>
      </c>
    </row>
    <row r="704" ht="14.25">
      <c r="L704" t="e">
        <f t="shared" si="10"/>
        <v>#N/A</v>
      </c>
    </row>
    <row r="705" ht="14.25">
      <c r="L705" t="e">
        <f t="shared" si="10"/>
        <v>#N/A</v>
      </c>
    </row>
    <row r="706" ht="14.25">
      <c r="L706" t="e">
        <f t="shared" si="10"/>
        <v>#N/A</v>
      </c>
    </row>
    <row r="707" ht="14.25">
      <c r="L707" t="e">
        <f t="shared" si="10"/>
        <v>#N/A</v>
      </c>
    </row>
    <row r="708" ht="14.25">
      <c r="L708" t="e">
        <f aca="true" t="shared" si="11" ref="L708:L771">VLOOKUP(A708,A:J,$L$1,FALSE)</f>
        <v>#N/A</v>
      </c>
    </row>
    <row r="709" ht="14.25">
      <c r="L709" t="e">
        <f t="shared" si="11"/>
        <v>#N/A</v>
      </c>
    </row>
    <row r="710" ht="14.25">
      <c r="L710" t="e">
        <f t="shared" si="11"/>
        <v>#N/A</v>
      </c>
    </row>
    <row r="711" ht="14.25">
      <c r="L711" t="e">
        <f t="shared" si="11"/>
        <v>#N/A</v>
      </c>
    </row>
    <row r="712" ht="14.25">
      <c r="L712" t="e">
        <f t="shared" si="11"/>
        <v>#N/A</v>
      </c>
    </row>
    <row r="713" ht="14.25">
      <c r="L713" t="e">
        <f t="shared" si="11"/>
        <v>#N/A</v>
      </c>
    </row>
    <row r="714" ht="14.25">
      <c r="L714" t="e">
        <f t="shared" si="11"/>
        <v>#N/A</v>
      </c>
    </row>
    <row r="715" ht="14.25">
      <c r="L715" t="e">
        <f t="shared" si="11"/>
        <v>#N/A</v>
      </c>
    </row>
    <row r="716" ht="14.25">
      <c r="L716" t="e">
        <f t="shared" si="11"/>
        <v>#N/A</v>
      </c>
    </row>
    <row r="717" ht="14.25">
      <c r="L717" t="e">
        <f t="shared" si="11"/>
        <v>#N/A</v>
      </c>
    </row>
    <row r="718" ht="14.25">
      <c r="L718" t="e">
        <f t="shared" si="11"/>
        <v>#N/A</v>
      </c>
    </row>
    <row r="719" ht="14.25">
      <c r="L719" t="e">
        <f t="shared" si="11"/>
        <v>#N/A</v>
      </c>
    </row>
    <row r="720" ht="14.25">
      <c r="L720" t="e">
        <f t="shared" si="11"/>
        <v>#N/A</v>
      </c>
    </row>
    <row r="721" ht="14.25">
      <c r="L721" t="e">
        <f t="shared" si="11"/>
        <v>#N/A</v>
      </c>
    </row>
    <row r="722" ht="14.25">
      <c r="L722" t="e">
        <f t="shared" si="11"/>
        <v>#N/A</v>
      </c>
    </row>
    <row r="723" ht="14.25">
      <c r="L723" t="e">
        <f t="shared" si="11"/>
        <v>#N/A</v>
      </c>
    </row>
    <row r="724" ht="14.25">
      <c r="L724" t="e">
        <f t="shared" si="11"/>
        <v>#N/A</v>
      </c>
    </row>
    <row r="725" ht="14.25">
      <c r="L725" t="e">
        <f t="shared" si="11"/>
        <v>#N/A</v>
      </c>
    </row>
    <row r="726" ht="14.25">
      <c r="L726" t="e">
        <f t="shared" si="11"/>
        <v>#N/A</v>
      </c>
    </row>
    <row r="727" ht="14.25">
      <c r="L727" t="e">
        <f t="shared" si="11"/>
        <v>#N/A</v>
      </c>
    </row>
    <row r="728" ht="14.25">
      <c r="L728" t="e">
        <f t="shared" si="11"/>
        <v>#N/A</v>
      </c>
    </row>
    <row r="729" ht="14.25">
      <c r="L729" t="e">
        <f t="shared" si="11"/>
        <v>#N/A</v>
      </c>
    </row>
    <row r="730" ht="14.25">
      <c r="L730" t="e">
        <f t="shared" si="11"/>
        <v>#N/A</v>
      </c>
    </row>
    <row r="731" ht="14.25">
      <c r="L731" t="e">
        <f t="shared" si="11"/>
        <v>#N/A</v>
      </c>
    </row>
    <row r="732" ht="14.25">
      <c r="L732" t="e">
        <f t="shared" si="11"/>
        <v>#N/A</v>
      </c>
    </row>
    <row r="733" ht="14.25">
      <c r="L733" t="e">
        <f t="shared" si="11"/>
        <v>#N/A</v>
      </c>
    </row>
    <row r="734" ht="14.25">
      <c r="L734" t="e">
        <f t="shared" si="11"/>
        <v>#N/A</v>
      </c>
    </row>
    <row r="735" ht="14.25">
      <c r="L735" t="e">
        <f t="shared" si="11"/>
        <v>#N/A</v>
      </c>
    </row>
    <row r="736" ht="14.25">
      <c r="L736" t="e">
        <f t="shared" si="11"/>
        <v>#N/A</v>
      </c>
    </row>
    <row r="737" ht="14.25">
      <c r="L737" t="e">
        <f t="shared" si="11"/>
        <v>#N/A</v>
      </c>
    </row>
    <row r="738" ht="14.25">
      <c r="L738" t="e">
        <f t="shared" si="11"/>
        <v>#N/A</v>
      </c>
    </row>
    <row r="739" ht="14.25">
      <c r="L739" t="e">
        <f t="shared" si="11"/>
        <v>#N/A</v>
      </c>
    </row>
    <row r="740" ht="14.25">
      <c r="L740" t="e">
        <f t="shared" si="11"/>
        <v>#N/A</v>
      </c>
    </row>
    <row r="741" ht="14.25">
      <c r="L741" t="e">
        <f t="shared" si="11"/>
        <v>#N/A</v>
      </c>
    </row>
    <row r="742" ht="14.25">
      <c r="L742" t="e">
        <f t="shared" si="11"/>
        <v>#N/A</v>
      </c>
    </row>
    <row r="743" ht="14.25">
      <c r="L743" t="e">
        <f t="shared" si="11"/>
        <v>#N/A</v>
      </c>
    </row>
    <row r="744" ht="14.25">
      <c r="L744" t="e">
        <f t="shared" si="11"/>
        <v>#N/A</v>
      </c>
    </row>
    <row r="745" ht="14.25">
      <c r="L745" t="e">
        <f t="shared" si="11"/>
        <v>#N/A</v>
      </c>
    </row>
    <row r="746" ht="14.25">
      <c r="L746" t="e">
        <f t="shared" si="11"/>
        <v>#N/A</v>
      </c>
    </row>
    <row r="747" ht="14.25">
      <c r="L747" t="e">
        <f t="shared" si="11"/>
        <v>#N/A</v>
      </c>
    </row>
    <row r="748" ht="14.25">
      <c r="L748" t="e">
        <f t="shared" si="11"/>
        <v>#N/A</v>
      </c>
    </row>
    <row r="749" ht="14.25">
      <c r="L749" t="e">
        <f t="shared" si="11"/>
        <v>#N/A</v>
      </c>
    </row>
    <row r="750" ht="14.25">
      <c r="L750" t="e">
        <f t="shared" si="11"/>
        <v>#N/A</v>
      </c>
    </row>
    <row r="751" ht="14.25">
      <c r="L751" t="e">
        <f t="shared" si="11"/>
        <v>#N/A</v>
      </c>
    </row>
    <row r="752" ht="14.25">
      <c r="L752" t="e">
        <f t="shared" si="11"/>
        <v>#N/A</v>
      </c>
    </row>
    <row r="753" ht="14.25">
      <c r="L753" t="e">
        <f t="shared" si="11"/>
        <v>#N/A</v>
      </c>
    </row>
    <row r="754" ht="14.25">
      <c r="L754" t="e">
        <f t="shared" si="11"/>
        <v>#N/A</v>
      </c>
    </row>
    <row r="755" ht="14.25">
      <c r="L755" t="e">
        <f t="shared" si="11"/>
        <v>#N/A</v>
      </c>
    </row>
    <row r="756" ht="14.25">
      <c r="L756" t="e">
        <f t="shared" si="11"/>
        <v>#N/A</v>
      </c>
    </row>
    <row r="757" ht="14.25">
      <c r="L757" t="e">
        <f t="shared" si="11"/>
        <v>#N/A</v>
      </c>
    </row>
    <row r="758" ht="14.25">
      <c r="L758" t="e">
        <f t="shared" si="11"/>
        <v>#N/A</v>
      </c>
    </row>
    <row r="759" ht="14.25">
      <c r="L759" t="e">
        <f t="shared" si="11"/>
        <v>#N/A</v>
      </c>
    </row>
    <row r="760" ht="14.25">
      <c r="L760" t="e">
        <f t="shared" si="11"/>
        <v>#N/A</v>
      </c>
    </row>
    <row r="761" ht="14.25">
      <c r="L761" t="e">
        <f t="shared" si="11"/>
        <v>#N/A</v>
      </c>
    </row>
    <row r="762" ht="14.25">
      <c r="L762" t="e">
        <f t="shared" si="11"/>
        <v>#N/A</v>
      </c>
    </row>
    <row r="763" ht="14.25">
      <c r="L763" t="e">
        <f t="shared" si="11"/>
        <v>#N/A</v>
      </c>
    </row>
    <row r="764" ht="14.25">
      <c r="L764" t="e">
        <f t="shared" si="11"/>
        <v>#N/A</v>
      </c>
    </row>
    <row r="765" ht="14.25">
      <c r="L765" t="e">
        <f t="shared" si="11"/>
        <v>#N/A</v>
      </c>
    </row>
    <row r="766" ht="14.25">
      <c r="L766" t="e">
        <f t="shared" si="11"/>
        <v>#N/A</v>
      </c>
    </row>
    <row r="767" ht="14.25">
      <c r="L767" t="e">
        <f t="shared" si="11"/>
        <v>#N/A</v>
      </c>
    </row>
    <row r="768" ht="14.25">
      <c r="L768" t="e">
        <f t="shared" si="11"/>
        <v>#N/A</v>
      </c>
    </row>
    <row r="769" ht="14.25">
      <c r="L769" t="e">
        <f t="shared" si="11"/>
        <v>#N/A</v>
      </c>
    </row>
    <row r="770" ht="14.25">
      <c r="L770" t="e">
        <f t="shared" si="11"/>
        <v>#N/A</v>
      </c>
    </row>
    <row r="771" ht="14.25">
      <c r="L771" t="e">
        <f t="shared" si="11"/>
        <v>#N/A</v>
      </c>
    </row>
    <row r="772" ht="14.25">
      <c r="L772" t="e">
        <f aca="true" t="shared" si="12" ref="L772:L836">VLOOKUP(A772,A:J,$L$1,FALSE)</f>
        <v>#N/A</v>
      </c>
    </row>
    <row r="773" ht="14.25">
      <c r="L773" t="e">
        <f t="shared" si="12"/>
        <v>#N/A</v>
      </c>
    </row>
    <row r="774" ht="14.25">
      <c r="L774" t="e">
        <f t="shared" si="12"/>
        <v>#N/A</v>
      </c>
    </row>
    <row r="775" ht="14.25">
      <c r="L775" t="e">
        <f t="shared" si="12"/>
        <v>#N/A</v>
      </c>
    </row>
    <row r="776" ht="14.25">
      <c r="L776" t="e">
        <f t="shared" si="12"/>
        <v>#N/A</v>
      </c>
    </row>
    <row r="777" ht="14.25">
      <c r="L777" t="e">
        <f t="shared" si="12"/>
        <v>#N/A</v>
      </c>
    </row>
    <row r="778" ht="14.25">
      <c r="L778" t="e">
        <f t="shared" si="12"/>
        <v>#N/A</v>
      </c>
    </row>
    <row r="779" ht="14.25">
      <c r="L779" t="e">
        <f t="shared" si="12"/>
        <v>#N/A</v>
      </c>
    </row>
    <row r="780" ht="14.25">
      <c r="L780" t="e">
        <f t="shared" si="12"/>
        <v>#N/A</v>
      </c>
    </row>
    <row r="781" ht="14.25">
      <c r="L781" t="e">
        <f t="shared" si="12"/>
        <v>#N/A</v>
      </c>
    </row>
    <row r="782" ht="14.25">
      <c r="L782" t="e">
        <f t="shared" si="12"/>
        <v>#N/A</v>
      </c>
    </row>
    <row r="783" ht="14.25">
      <c r="L783" t="e">
        <f t="shared" si="12"/>
        <v>#N/A</v>
      </c>
    </row>
    <row r="784" ht="14.25">
      <c r="L784" t="e">
        <f t="shared" si="12"/>
        <v>#N/A</v>
      </c>
    </row>
    <row r="785" ht="14.25">
      <c r="L785" t="e">
        <f t="shared" si="12"/>
        <v>#N/A</v>
      </c>
    </row>
    <row r="786" ht="14.25">
      <c r="L786" t="e">
        <f t="shared" si="12"/>
        <v>#N/A</v>
      </c>
    </row>
    <row r="787" ht="14.25">
      <c r="L787" t="e">
        <f t="shared" si="12"/>
        <v>#N/A</v>
      </c>
    </row>
    <row r="788" ht="14.25">
      <c r="L788" t="e">
        <f t="shared" si="12"/>
        <v>#N/A</v>
      </c>
    </row>
    <row r="789" ht="14.25">
      <c r="L789" t="e">
        <f t="shared" si="12"/>
        <v>#N/A</v>
      </c>
    </row>
    <row r="790" ht="14.25">
      <c r="L790" t="e">
        <f t="shared" si="12"/>
        <v>#N/A</v>
      </c>
    </row>
    <row r="791" ht="14.25">
      <c r="L791" t="e">
        <f t="shared" si="12"/>
        <v>#N/A</v>
      </c>
    </row>
    <row r="792" ht="14.25">
      <c r="L792" t="e">
        <f t="shared" si="12"/>
        <v>#N/A</v>
      </c>
    </row>
    <row r="793" ht="14.25">
      <c r="L793" t="e">
        <f t="shared" si="12"/>
        <v>#N/A</v>
      </c>
    </row>
    <row r="794" ht="14.25">
      <c r="L794" t="e">
        <f t="shared" si="12"/>
        <v>#N/A</v>
      </c>
    </row>
    <row r="795" ht="14.25">
      <c r="L795" t="e">
        <f t="shared" si="12"/>
        <v>#N/A</v>
      </c>
    </row>
    <row r="796" ht="14.25">
      <c r="L796" t="e">
        <f t="shared" si="12"/>
        <v>#N/A</v>
      </c>
    </row>
    <row r="797" ht="14.25">
      <c r="L797" t="e">
        <f t="shared" si="12"/>
        <v>#N/A</v>
      </c>
    </row>
    <row r="798" ht="14.25">
      <c r="L798" t="e">
        <f t="shared" si="12"/>
        <v>#N/A</v>
      </c>
    </row>
    <row r="799" ht="14.25">
      <c r="L799" t="e">
        <f t="shared" si="12"/>
        <v>#N/A</v>
      </c>
    </row>
    <row r="800" ht="14.25">
      <c r="L800" t="e">
        <f t="shared" si="12"/>
        <v>#N/A</v>
      </c>
    </row>
    <row r="801" ht="14.25">
      <c r="L801" t="e">
        <f t="shared" si="12"/>
        <v>#N/A</v>
      </c>
    </row>
    <row r="802" ht="14.25">
      <c r="L802" t="e">
        <f t="shared" si="12"/>
        <v>#N/A</v>
      </c>
    </row>
    <row r="803" ht="14.25">
      <c r="L803" t="e">
        <f t="shared" si="12"/>
        <v>#N/A</v>
      </c>
    </row>
    <row r="804" ht="14.25">
      <c r="L804" t="e">
        <f t="shared" si="12"/>
        <v>#N/A</v>
      </c>
    </row>
    <row r="805" ht="14.25">
      <c r="L805" t="e">
        <f t="shared" si="12"/>
        <v>#N/A</v>
      </c>
    </row>
    <row r="806" ht="14.25">
      <c r="L806" t="e">
        <f t="shared" si="12"/>
        <v>#N/A</v>
      </c>
    </row>
    <row r="807" ht="14.25">
      <c r="L807" t="e">
        <f t="shared" si="12"/>
        <v>#N/A</v>
      </c>
    </row>
    <row r="808" ht="14.25">
      <c r="L808" t="e">
        <f t="shared" si="12"/>
        <v>#N/A</v>
      </c>
    </row>
    <row r="809" ht="14.25">
      <c r="L809" t="e">
        <f t="shared" si="12"/>
        <v>#N/A</v>
      </c>
    </row>
    <row r="810" ht="14.25">
      <c r="L810" t="e">
        <f t="shared" si="12"/>
        <v>#N/A</v>
      </c>
    </row>
    <row r="811" ht="14.25">
      <c r="L811" t="e">
        <f t="shared" si="12"/>
        <v>#N/A</v>
      </c>
    </row>
    <row r="812" ht="14.25">
      <c r="L812" t="e">
        <f t="shared" si="12"/>
        <v>#N/A</v>
      </c>
    </row>
    <row r="813" ht="14.25">
      <c r="L813" t="e">
        <f t="shared" si="12"/>
        <v>#N/A</v>
      </c>
    </row>
    <row r="814" ht="14.25">
      <c r="L814" t="e">
        <f t="shared" si="12"/>
        <v>#N/A</v>
      </c>
    </row>
    <row r="815" ht="14.25">
      <c r="L815" t="e">
        <f t="shared" si="12"/>
        <v>#N/A</v>
      </c>
    </row>
    <row r="816" ht="14.25">
      <c r="L816" t="e">
        <f t="shared" si="12"/>
        <v>#N/A</v>
      </c>
    </row>
    <row r="817" ht="14.25">
      <c r="L817" t="e">
        <f t="shared" si="12"/>
        <v>#N/A</v>
      </c>
    </row>
    <row r="818" ht="14.25">
      <c r="L818" t="e">
        <f t="shared" si="12"/>
        <v>#N/A</v>
      </c>
    </row>
    <row r="819" ht="14.25">
      <c r="L819" t="e">
        <f t="shared" si="12"/>
        <v>#N/A</v>
      </c>
    </row>
    <row r="820" ht="14.25">
      <c r="L820" t="e">
        <f t="shared" si="12"/>
        <v>#N/A</v>
      </c>
    </row>
    <row r="821" ht="14.25">
      <c r="L821" t="e">
        <f t="shared" si="12"/>
        <v>#N/A</v>
      </c>
    </row>
    <row r="822" ht="14.25">
      <c r="L822" t="e">
        <f t="shared" si="12"/>
        <v>#N/A</v>
      </c>
    </row>
    <row r="823" ht="14.25">
      <c r="L823" t="e">
        <f t="shared" si="12"/>
        <v>#N/A</v>
      </c>
    </row>
    <row r="824" ht="14.25">
      <c r="L824" t="e">
        <f t="shared" si="12"/>
        <v>#N/A</v>
      </c>
    </row>
    <row r="825" ht="14.25">
      <c r="L825" t="e">
        <f t="shared" si="12"/>
        <v>#N/A</v>
      </c>
    </row>
    <row r="826" ht="14.25">
      <c r="L826" t="e">
        <f t="shared" si="12"/>
        <v>#N/A</v>
      </c>
    </row>
    <row r="827" ht="14.25">
      <c r="L827" t="e">
        <f t="shared" si="12"/>
        <v>#N/A</v>
      </c>
    </row>
    <row r="828" ht="14.25">
      <c r="L828" t="e">
        <f t="shared" si="12"/>
        <v>#N/A</v>
      </c>
    </row>
    <row r="829" ht="14.25">
      <c r="L829" t="e">
        <f t="shared" si="12"/>
        <v>#N/A</v>
      </c>
    </row>
    <row r="830" ht="14.25">
      <c r="L830" t="e">
        <f t="shared" si="12"/>
        <v>#N/A</v>
      </c>
    </row>
    <row r="831" ht="14.25">
      <c r="L831" t="e">
        <f t="shared" si="12"/>
        <v>#N/A</v>
      </c>
    </row>
    <row r="832" ht="14.25">
      <c r="L832" t="e">
        <f t="shared" si="12"/>
        <v>#N/A</v>
      </c>
    </row>
    <row r="833" ht="14.25">
      <c r="L833" t="e">
        <f t="shared" si="12"/>
        <v>#N/A</v>
      </c>
    </row>
    <row r="834" ht="14.25">
      <c r="L834" t="e">
        <f t="shared" si="12"/>
        <v>#N/A</v>
      </c>
    </row>
    <row r="835" ht="14.25">
      <c r="L835" t="e">
        <f t="shared" si="12"/>
        <v>#N/A</v>
      </c>
    </row>
    <row r="836" ht="14.25">
      <c r="L836" t="e">
        <f t="shared" si="12"/>
        <v>#N/A</v>
      </c>
    </row>
  </sheetData>
  <autoFilter ref="A3:L469"/>
  <conditionalFormatting sqref="O29:AN31">
    <cfRule type="expression" priority="7" dxfId="1">
      <formula>'Anlage 5 Deckblatt Software 1'!$M33=$L$4</formula>
    </cfRule>
  </conditionalFormatting>
  <conditionalFormatting sqref="O32:AN32">
    <cfRule type="expression" priority="21" dxfId="1">
      <formula>'Anlage 5 Deckblatt Software 1'!$M37=$L$4</formula>
    </cfRule>
  </conditionalFormatting>
  <conditionalFormatting sqref="AA19:AE19">
    <cfRule type="expression" priority="6" dxfId="8">
      <formula>'Anlage 5 Deckblatt Software 2'!$AA20=$L$4</formula>
    </cfRule>
  </conditionalFormatting>
  <conditionalFormatting sqref="AL42:AN42">
    <cfRule type="expression" priority="5" dxfId="7">
      <formula>'Anlage 5 Deckblatt Software 2'!$AL$45=$L$5</formula>
    </cfRule>
  </conditionalFormatting>
  <conditionalFormatting sqref="Q19:AB19">
    <cfRule type="expression" priority="1105" dxfId="1">
      <formula>'PPF-Abstimmung'!#REF!=$L$4</formula>
    </cfRule>
    <cfRule type="expression" priority="1106" dxfId="1632">
      <formula>'PPF-Abstimmung'!#REF!=$L$5</formula>
    </cfRule>
  </conditionalFormatting>
  <conditionalFormatting sqref="M19:N23">
    <cfRule type="expression" priority="1107" dxfId="1">
      <formula>'PPF-Abstimmung'!#REF!=$L$4</formula>
    </cfRule>
  </conditionalFormatting>
  <conditionalFormatting sqref="O19:P22 O23:AN28">
    <cfRule type="expression" priority="1108" dxfId="1">
      <formula>AND('PPF-Abstimmung'!#REF!="",'PPF-Abstimmung'!#REF!=$L$4)</formula>
    </cfRule>
    <cfRule type="expression" priority="1109" dxfId="1">
      <formula>AND('PPF-Abstimmung'!#REF!="",'PPF-Abstimmung'!#REF!=$L$4)</formula>
    </cfRule>
    <cfRule type="expression" priority="1110" dxfId="1">
      <formula>AND('PPF-Abstimmung'!#REF!="",'PPF-Abstimmung'!#REF!=$L$4)</formula>
    </cfRule>
  </conditionalFormatting>
  <conditionalFormatting sqref="Q43:AB43">
    <cfRule type="expression" priority="1114" dxfId="1">
      <formula>'PPF-Abstimmung'!#REF!=$L$4</formula>
    </cfRule>
  </conditionalFormatting>
  <conditionalFormatting sqref="AC195:AD205">
    <cfRule type="expression" priority="1115" dxfId="0">
      <formula>'PPF-Abstimmung'!#REF!=$L$5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>
            <xm:f>'Anlage 5 Deckblatt Software 1'!$M33=$L$4</xm:f>
            <x14:dxf>
              <fill>
                <patternFill>
                  <bgColor theme="7" tint="0.7999799847602844"/>
                </patternFill>
              </fill>
            </x14:dxf>
          </x14:cfRule>
          <xm:sqref>O29:AN31</xm:sqref>
        </x14:conditionalFormatting>
        <x14:conditionalFormatting xmlns:xm="http://schemas.microsoft.com/office/excel/2006/main">
          <x14:cfRule type="expression" priority="21">
            <xm:f>'Anlage 5 Deckblatt Software 1'!$M37=$L$4</xm:f>
            <x14:dxf>
              <fill>
                <patternFill>
                  <bgColor theme="7" tint="0.7999799847602844"/>
                </patternFill>
              </fill>
            </x14:dxf>
          </x14:cfRule>
          <xm:sqref>O32:AN32</xm:sqref>
        </x14:conditionalFormatting>
        <x14:conditionalFormatting xmlns:xm="http://schemas.microsoft.com/office/excel/2006/main">
          <x14:cfRule type="expression" priority="6">
            <xm:f>'Anlage 5 Deckblatt Software 2'!$AA20=$L$4</xm:f>
            <x14:dxf>
              <fill>
                <patternFill>
                  <bgColor theme="9" tint="0.7999799847602844"/>
                </patternFill>
              </fill>
            </x14:dxf>
          </x14:cfRule>
          <xm:sqref>AA19:AE19</xm:sqref>
        </x14:conditionalFormatting>
        <x14:conditionalFormatting xmlns:xm="http://schemas.microsoft.com/office/excel/2006/main">
          <x14:cfRule type="expression" priority="5">
            <xm:f>'Anlage 5 Deckblatt Software 2'!$AL$45=$L$5</xm:f>
            <x14:dxf>
              <fill>
                <patternFill>
                  <bgColor rgb="FFFF7C80"/>
                </patternFill>
              </fill>
            </x14:dxf>
          </x14:cfRule>
          <xm:sqref>AL42:AN42</xm:sqref>
        </x14:conditionalFormatting>
        <x14:conditionalFormatting xmlns:xm="http://schemas.microsoft.com/office/excel/2006/main">
          <x14:cfRule type="expression" priority="1105">
            <xm:f>'PPF-Abstimmung'!#REF!=$L$4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106">
            <xm:f>'PPF-Abstimmung'!#REF!=$L$5</xm:f>
            <x14:dxf>
              <border/>
            </x14:dxf>
          </x14:cfRule>
          <xm:sqref>Q19:AB19</xm:sqref>
        </x14:conditionalFormatting>
        <x14:conditionalFormatting xmlns:xm="http://schemas.microsoft.com/office/excel/2006/main">
          <x14:cfRule type="expression" priority="1107">
            <xm:f>'PPF-Abstimmung'!#REF!=$L$4</xm:f>
            <x14:dxf>
              <fill>
                <patternFill>
                  <bgColor theme="7" tint="0.7999799847602844"/>
                </patternFill>
              </fill>
            </x14:dxf>
          </x14:cfRule>
          <xm:sqref>M19:N23</xm:sqref>
        </x14:conditionalFormatting>
        <x14:conditionalFormatting xmlns:xm="http://schemas.microsoft.com/office/excel/2006/main">
          <x14:cfRule type="expression" priority="1108">
            <xm:f>AND('PPF-Abstimmung'!#REF!="",'PPF-Abstimmung'!#REF!=$L$4)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109">
            <xm:f>AND('PPF-Abstimmung'!#REF!="",'PPF-Abstimmung'!#REF!=$L$4)</xm:f>
            <x14:dxf>
              <fill>
                <patternFill>
                  <bgColor theme="7" tint="0.7999799847602844"/>
                </patternFill>
              </fill>
            </x14:dxf>
          </x14:cfRule>
          <x14:cfRule type="expression" priority="1110">
            <xm:f>AND('PPF-Abstimmung'!#REF!="",'PPF-Abstimmung'!#REF!=$L$4)</xm:f>
            <x14:dxf>
              <fill>
                <patternFill>
                  <bgColor theme="7" tint="0.7999799847602844"/>
                </patternFill>
              </fill>
            </x14:dxf>
          </x14:cfRule>
          <xm:sqref>O19:P22 O23:AN28</xm:sqref>
        </x14:conditionalFormatting>
        <x14:conditionalFormatting xmlns:xm="http://schemas.microsoft.com/office/excel/2006/main">
          <x14:cfRule type="expression" priority="1114">
            <xm:f>'PPF-Abstimmung'!#REF!=$L$4</xm:f>
            <x14:dxf>
              <fill>
                <patternFill>
                  <bgColor theme="7" tint="0.7999799847602844"/>
                </patternFill>
              </fill>
            </x14:dxf>
          </x14:cfRule>
          <xm:sqref>Q43:AB43</xm:sqref>
        </x14:conditionalFormatting>
        <x14:conditionalFormatting xmlns:xm="http://schemas.microsoft.com/office/excel/2006/main">
          <x14:cfRule type="expression" priority="1115">
            <xm:f>'PPF-Abstimmung'!#REF!=$L$5</xm:f>
            <x14:dxf>
              <fill>
                <patternFill>
                  <bgColor rgb="FFFF0000"/>
                </patternFill>
              </fill>
            </x14:dxf>
          </x14:cfRule>
          <xm:sqref>AC195:AD205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BY150"/>
  <sheetViews>
    <sheetView zoomScale="90" zoomScaleNormal="90" workbookViewId="0" topLeftCell="A1">
      <selection activeCell="AS9" sqref="AS9"/>
    </sheetView>
  </sheetViews>
  <sheetFormatPr defaultColWidth="11.00390625" defaultRowHeight="14.25"/>
  <cols>
    <col min="1" max="1" width="2.00390625" style="0" customWidth="1"/>
    <col min="2" max="2" width="1.37890625" style="0" customWidth="1"/>
    <col min="3" max="6" width="2.00390625" style="0" customWidth="1"/>
    <col min="7" max="7" width="3.00390625" style="0" customWidth="1"/>
    <col min="8" max="38" width="2.00390625" style="0" customWidth="1"/>
    <col min="39" max="39" width="2.125" style="0" customWidth="1"/>
    <col min="40" max="42" width="2.00390625" style="0" customWidth="1"/>
    <col min="43" max="43" width="11.00390625" style="0" customWidth="1"/>
    <col min="44" max="44" width="13.25390625" style="12" customWidth="1"/>
    <col min="45" max="45" width="11.00390625" style="0" customWidth="1"/>
    <col min="46" max="46" width="29.50390625" style="0" customWidth="1"/>
    <col min="47" max="52" width="11.00390625" style="0" customWidth="1"/>
    <col min="53" max="53" width="13.50390625" style="110" bestFit="1" customWidth="1"/>
    <col min="54" max="54" width="14.50390625" style="110" customWidth="1"/>
    <col min="55" max="77" width="11.25390625" style="110" customWidth="1"/>
  </cols>
  <sheetData>
    <row r="1" spans="1:44" ht="20.25" customHeight="1">
      <c r="A1" s="207" t="str">
        <f>Sprachen!L388</f>
        <v xml:space="preserve">Abstimmung zum PPF-Verfahren 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30"/>
      <c r="O1" s="230"/>
      <c r="P1" s="230"/>
      <c r="Q1" s="230"/>
      <c r="R1" s="230"/>
      <c r="S1" s="230"/>
      <c r="T1" s="230"/>
      <c r="U1" s="231"/>
      <c r="V1" s="231"/>
      <c r="W1" s="231"/>
      <c r="X1" s="231"/>
      <c r="Y1" s="231"/>
      <c r="Z1" s="231"/>
      <c r="AA1" s="231"/>
      <c r="AB1" s="232" t="s">
        <v>1020</v>
      </c>
      <c r="AC1" s="232"/>
      <c r="AD1" s="232"/>
      <c r="AE1" s="232"/>
      <c r="AF1" s="232"/>
      <c r="AG1" s="232"/>
      <c r="AH1" s="232"/>
      <c r="AI1" s="232"/>
      <c r="AJ1" s="232"/>
      <c r="AK1" s="232"/>
      <c r="AL1" s="233" t="str">
        <f>IF(AB13&lt;&gt;"",AB13,"")</f>
        <v/>
      </c>
      <c r="AM1" s="233"/>
      <c r="AN1" s="233"/>
      <c r="AO1" s="233"/>
      <c r="AP1" s="234"/>
      <c r="AR1" s="10"/>
    </row>
    <row r="2" spans="1:42" ht="21" customHeight="1" thickBo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35" t="str">
        <f>Sprachen!L255</f>
        <v>Organisation</v>
      </c>
      <c r="O2" s="235"/>
      <c r="P2" s="235"/>
      <c r="Q2" s="235"/>
      <c r="R2" s="235"/>
      <c r="S2" s="235"/>
      <c r="T2" s="235"/>
      <c r="U2" s="236" t="str">
        <f>IF(H5&lt;&gt;"",H5,"")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7"/>
    </row>
    <row r="3" spans="1:77" s="14" customFormat="1" ht="14.25" thickBot="1" thickTop="1">
      <c r="A3" s="213" t="str">
        <f>Sprachen!L184</f>
        <v>Kontaktinformationen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5"/>
      <c r="AR3" s="15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</row>
    <row r="4" spans="1:77" s="14" customFormat="1" ht="15.75" customHeight="1" thickBot="1" thickTop="1">
      <c r="A4" s="244" t="str">
        <f>Sprachen!L46</f>
        <v>Angaben zur Organisation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 t="str">
        <f>Sprachen!L45</f>
        <v>Angaben zum Kunden</v>
      </c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R4" s="15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</row>
    <row r="5" spans="1:77" s="14" customFormat="1" ht="15.75" customHeight="1" thickTop="1">
      <c r="A5" s="245" t="str">
        <f>Sprachen!L235</f>
        <v>Name der Organisation</v>
      </c>
      <c r="B5" s="246"/>
      <c r="C5" s="246"/>
      <c r="D5" s="246"/>
      <c r="E5" s="246"/>
      <c r="F5" s="246"/>
      <c r="G5" s="246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3"/>
      <c r="U5" s="245" t="str">
        <f>Sprachen!L236</f>
        <v>Name des Kunden</v>
      </c>
      <c r="V5" s="246"/>
      <c r="W5" s="246"/>
      <c r="X5" s="246"/>
      <c r="Y5" s="246"/>
      <c r="Z5" s="246"/>
      <c r="AA5" s="246"/>
      <c r="AB5" s="222" t="s">
        <v>987</v>
      </c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3"/>
      <c r="AR5" s="15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</row>
    <row r="6" spans="1:77" s="14" customFormat="1" ht="12.75">
      <c r="A6" s="238" t="s">
        <v>990</v>
      </c>
      <c r="B6" s="239"/>
      <c r="C6" s="239"/>
      <c r="D6" s="239"/>
      <c r="E6" s="239"/>
      <c r="F6" s="239"/>
      <c r="G6" s="239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238" t="s">
        <v>990</v>
      </c>
      <c r="V6" s="239"/>
      <c r="W6" s="239"/>
      <c r="X6" s="239"/>
      <c r="Y6" s="239"/>
      <c r="Z6" s="239"/>
      <c r="AA6" s="239"/>
      <c r="AB6" s="225" t="s">
        <v>989</v>
      </c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6"/>
      <c r="AR6" s="15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</row>
    <row r="7" spans="1:77" s="16" customFormat="1" ht="28.7" customHeight="1" thickBot="1">
      <c r="A7" s="240" t="str">
        <f>Sprachen!L10</f>
        <v>Adresse</v>
      </c>
      <c r="B7" s="241"/>
      <c r="C7" s="241"/>
      <c r="D7" s="241"/>
      <c r="E7" s="241"/>
      <c r="F7" s="241"/>
      <c r="G7" s="241"/>
      <c r="H7" s="242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6"/>
      <c r="U7" s="240" t="str">
        <f>Sprachen!L10</f>
        <v>Adresse</v>
      </c>
      <c r="V7" s="241"/>
      <c r="W7" s="241"/>
      <c r="X7" s="241"/>
      <c r="Y7" s="241"/>
      <c r="Z7" s="241"/>
      <c r="AA7" s="241"/>
      <c r="AB7" s="242" t="s">
        <v>988</v>
      </c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3"/>
      <c r="AR7" s="17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</row>
    <row r="8" spans="1:77" s="14" customFormat="1" ht="14.25" thickBot="1" thickTop="1">
      <c r="A8" s="213" t="str">
        <f>Sprachen!L59</f>
        <v>Bauteilinformationen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5"/>
      <c r="AR8" s="15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</row>
    <row r="9" spans="1:77" s="14" customFormat="1" ht="15.75" customHeight="1" thickBot="1" thickTop="1">
      <c r="A9" s="244" t="str">
        <f>Sprachen!L46</f>
        <v>Angaben zur Organisation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 t="str">
        <f>Sprachen!L45</f>
        <v>Angaben zum Kunden</v>
      </c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R9" s="15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</row>
    <row r="10" spans="1:77" s="16" customFormat="1" ht="13.15" customHeight="1" thickTop="1">
      <c r="A10" s="252" t="str">
        <f>Sprachen!L65</f>
        <v>Benennung</v>
      </c>
      <c r="B10" s="253"/>
      <c r="C10" s="253"/>
      <c r="D10" s="253"/>
      <c r="E10" s="253"/>
      <c r="F10" s="253"/>
      <c r="G10" s="254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55"/>
      <c r="U10" s="240" t="str">
        <f>Sprachen!L65</f>
        <v>Benennung</v>
      </c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55"/>
      <c r="AR10" s="17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</row>
    <row r="11" spans="1:77" s="14" customFormat="1" ht="12.75">
      <c r="A11" s="256" t="str">
        <f>Sprachen!L304</f>
        <v>Sachnummer</v>
      </c>
      <c r="B11" s="257"/>
      <c r="C11" s="257"/>
      <c r="D11" s="257"/>
      <c r="E11" s="257"/>
      <c r="F11" s="257"/>
      <c r="G11" s="258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60"/>
      <c r="U11" s="238" t="str">
        <f>Sprachen!L304</f>
        <v>Sachnummer</v>
      </c>
      <c r="V11" s="239"/>
      <c r="W11" s="239"/>
      <c r="X11" s="239"/>
      <c r="Y11" s="239"/>
      <c r="Z11" s="239"/>
      <c r="AA11" s="239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2"/>
      <c r="AR11" s="15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</row>
    <row r="12" spans="1:77" s="14" customFormat="1" ht="12.75">
      <c r="A12" s="299" t="str">
        <f>Sprachen!L374</f>
        <v>Zeichnungsnummer</v>
      </c>
      <c r="B12" s="300"/>
      <c r="C12" s="300"/>
      <c r="D12" s="300"/>
      <c r="E12" s="300"/>
      <c r="F12" s="300"/>
      <c r="G12" s="301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304" t="str">
        <f>Sprachen!L374</f>
        <v>Zeichnungsnummer</v>
      </c>
      <c r="V12" s="305"/>
      <c r="W12" s="305"/>
      <c r="X12" s="305"/>
      <c r="Y12" s="305"/>
      <c r="Z12" s="305"/>
      <c r="AA12" s="305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3"/>
      <c r="AR12" s="15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</row>
    <row r="13" spans="1:77" s="14" customFormat="1" ht="15" customHeight="1" thickBot="1">
      <c r="A13" s="104"/>
      <c r="B13" s="100"/>
      <c r="C13" s="100"/>
      <c r="D13" s="100"/>
      <c r="E13" s="100"/>
      <c r="F13" s="100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292" t="s">
        <v>973</v>
      </c>
      <c r="V13" s="293"/>
      <c r="W13" s="293"/>
      <c r="X13" s="293"/>
      <c r="Y13" s="293"/>
      <c r="Z13" s="293"/>
      <c r="AA13" s="293"/>
      <c r="AB13" s="294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6"/>
      <c r="AR13" s="15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</row>
    <row r="14" spans="1:77" s="14" customFormat="1" ht="14.25" thickBot="1" thickTop="1">
      <c r="A14" s="213" t="str">
        <f>Sprachen!L47</f>
        <v>Ansprechpartner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5"/>
      <c r="AR14" s="15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</row>
    <row r="15" spans="1:77" s="14" customFormat="1" ht="15" customHeight="1" thickTop="1">
      <c r="A15" s="263" t="s">
        <v>349</v>
      </c>
      <c r="B15" s="264"/>
      <c r="C15" s="247"/>
      <c r="D15" s="248"/>
      <c r="E15" s="248"/>
      <c r="F15" s="248"/>
      <c r="G15" s="249"/>
      <c r="H15" s="250" t="str">
        <f>Sprachen!L234</f>
        <v>Name</v>
      </c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9"/>
      <c r="U15" s="250" t="str">
        <f>Sprachen!L343</f>
        <v>Telefon</v>
      </c>
      <c r="V15" s="248"/>
      <c r="W15" s="248"/>
      <c r="X15" s="248"/>
      <c r="Y15" s="248"/>
      <c r="Z15" s="248"/>
      <c r="AA15" s="249"/>
      <c r="AB15" s="250" t="str">
        <f>Sprachen!L204</f>
        <v>E-Mail</v>
      </c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51"/>
      <c r="AR15" s="15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</row>
    <row r="16" spans="1:77" s="14" customFormat="1" ht="30" customHeight="1">
      <c r="A16" s="265"/>
      <c r="B16" s="266"/>
      <c r="C16" s="297" t="str">
        <f>Sprachen!L296</f>
        <v>Qualitäts-management</v>
      </c>
      <c r="D16" s="297"/>
      <c r="E16" s="297"/>
      <c r="F16" s="297"/>
      <c r="G16" s="298"/>
      <c r="H16" s="229" t="s">
        <v>1007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69" t="s">
        <v>1012</v>
      </c>
      <c r="V16" s="269"/>
      <c r="W16" s="269"/>
      <c r="X16" s="269"/>
      <c r="Y16" s="269"/>
      <c r="Z16" s="269"/>
      <c r="AA16" s="269"/>
      <c r="AB16" s="224" t="s">
        <v>1016</v>
      </c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6"/>
      <c r="AR16" s="15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</row>
    <row r="17" spans="1:77" s="14" customFormat="1" ht="30" customHeight="1">
      <c r="A17" s="265"/>
      <c r="B17" s="266"/>
      <c r="C17" s="227" t="str">
        <f>Sprachen!L64</f>
        <v>PPF-Verantwortlicher</v>
      </c>
      <c r="D17" s="227"/>
      <c r="E17" s="227"/>
      <c r="F17" s="227"/>
      <c r="G17" s="228"/>
      <c r="H17" s="229" t="s">
        <v>1008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69" t="s">
        <v>1013</v>
      </c>
      <c r="V17" s="269"/>
      <c r="W17" s="269"/>
      <c r="X17" s="269"/>
      <c r="Y17" s="269"/>
      <c r="Z17" s="269"/>
      <c r="AA17" s="269"/>
      <c r="AB17" s="224" t="s">
        <v>1041</v>
      </c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6"/>
      <c r="AR17" s="15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</row>
    <row r="18" spans="1:77" s="14" customFormat="1" ht="30" customHeight="1">
      <c r="A18" s="265"/>
      <c r="B18" s="266"/>
      <c r="C18" s="227" t="str">
        <f>Sprachen!L472</f>
        <v>Projektleiter (technisch)</v>
      </c>
      <c r="D18" s="227"/>
      <c r="E18" s="227"/>
      <c r="F18" s="227"/>
      <c r="G18" s="228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69"/>
      <c r="V18" s="269"/>
      <c r="W18" s="269"/>
      <c r="X18" s="269"/>
      <c r="Y18" s="269"/>
      <c r="Z18" s="269"/>
      <c r="AA18" s="269"/>
      <c r="AB18" s="224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6"/>
      <c r="AR18" s="15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</row>
    <row r="19" spans="1:77" s="14" customFormat="1" ht="30" customHeight="1">
      <c r="A19" s="265"/>
      <c r="B19" s="266"/>
      <c r="C19" s="227" t="str">
        <f>Sprachen!L473</f>
        <v>Projektleiter (kaufmännisch) / Vertrieb</v>
      </c>
      <c r="D19" s="227"/>
      <c r="E19" s="227"/>
      <c r="F19" s="227"/>
      <c r="G19" s="228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69"/>
      <c r="V19" s="269"/>
      <c r="W19" s="269"/>
      <c r="X19" s="269"/>
      <c r="Y19" s="269"/>
      <c r="Z19" s="269"/>
      <c r="AA19" s="269"/>
      <c r="AB19" s="224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6"/>
      <c r="AR19" s="15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</row>
    <row r="20" spans="1:77" s="14" customFormat="1" ht="30" customHeight="1">
      <c r="A20" s="265"/>
      <c r="B20" s="266"/>
      <c r="C20" s="227" t="str">
        <f>Sprachen!L474</f>
        <v>Disposition</v>
      </c>
      <c r="D20" s="227"/>
      <c r="E20" s="227"/>
      <c r="F20" s="227"/>
      <c r="G20" s="228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69"/>
      <c r="V20" s="269"/>
      <c r="W20" s="269"/>
      <c r="X20" s="269"/>
      <c r="Y20" s="269"/>
      <c r="Z20" s="269"/>
      <c r="AA20" s="269"/>
      <c r="AB20" s="224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6"/>
      <c r="AR20" s="15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</row>
    <row r="21" spans="1:77" s="14" customFormat="1" ht="30" customHeight="1">
      <c r="A21" s="265"/>
      <c r="B21" s="266"/>
      <c r="C21" s="227" t="str">
        <f>Sprachen!L475</f>
        <v>Fertigung</v>
      </c>
      <c r="D21" s="227"/>
      <c r="E21" s="227"/>
      <c r="F21" s="227"/>
      <c r="G21" s="228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69"/>
      <c r="V21" s="269"/>
      <c r="W21" s="269"/>
      <c r="X21" s="269"/>
      <c r="Y21" s="269"/>
      <c r="Z21" s="269"/>
      <c r="AA21" s="269"/>
      <c r="AB21" s="224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6"/>
      <c r="AR21" s="15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</row>
    <row r="22" spans="1:77" s="14" customFormat="1" ht="30" customHeight="1">
      <c r="A22" s="265"/>
      <c r="B22" s="266"/>
      <c r="C22" s="227" t="str">
        <f>Sprachen!L476</f>
        <v>Logistik</v>
      </c>
      <c r="D22" s="227"/>
      <c r="E22" s="227"/>
      <c r="F22" s="227"/>
      <c r="G22" s="228"/>
      <c r="H22" s="229" t="s">
        <v>1009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69" t="s">
        <v>1014</v>
      </c>
      <c r="V22" s="269"/>
      <c r="W22" s="269"/>
      <c r="X22" s="269"/>
      <c r="Y22" s="269"/>
      <c r="Z22" s="269"/>
      <c r="AA22" s="269"/>
      <c r="AB22" s="224" t="s">
        <v>1017</v>
      </c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6"/>
      <c r="AR22" s="15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</row>
    <row r="23" spans="1:77" s="14" customFormat="1" ht="30" customHeight="1">
      <c r="A23" s="265"/>
      <c r="B23" s="266"/>
      <c r="C23" s="227" t="str">
        <f>Sprachen!L477</f>
        <v>Verpackung / Ladungsträger</v>
      </c>
      <c r="D23" s="227"/>
      <c r="E23" s="227"/>
      <c r="F23" s="227"/>
      <c r="G23" s="228"/>
      <c r="H23" s="229" t="s">
        <v>1010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69" t="s">
        <v>1015</v>
      </c>
      <c r="V23" s="269"/>
      <c r="W23" s="269"/>
      <c r="X23" s="269"/>
      <c r="Y23" s="269"/>
      <c r="Z23" s="269"/>
      <c r="AA23" s="269"/>
      <c r="AB23" s="224" t="s">
        <v>1018</v>
      </c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6"/>
      <c r="AR23" s="15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</row>
    <row r="24" spans="1:77" s="14" customFormat="1" ht="30" customHeight="1" thickBot="1">
      <c r="A24" s="267"/>
      <c r="B24" s="268"/>
      <c r="C24" s="227" t="str">
        <f>Sprachen!L478</f>
        <v>Geschäftsleitung / Werksleiter</v>
      </c>
      <c r="D24" s="227"/>
      <c r="E24" s="227"/>
      <c r="F24" s="227"/>
      <c r="G24" s="228"/>
      <c r="H24" s="229" t="s">
        <v>1011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69"/>
      <c r="V24" s="269"/>
      <c r="W24" s="269"/>
      <c r="X24" s="269"/>
      <c r="Y24" s="269"/>
      <c r="Z24" s="269"/>
      <c r="AA24" s="269"/>
      <c r="AB24" s="224" t="s">
        <v>1019</v>
      </c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6"/>
      <c r="AR24" s="15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</row>
    <row r="25" spans="1:77" s="14" customFormat="1" ht="13.9" customHeight="1" thickTop="1">
      <c r="A25" s="276" t="s">
        <v>974</v>
      </c>
      <c r="B25" s="277"/>
      <c r="C25" s="286"/>
      <c r="D25" s="286"/>
      <c r="E25" s="286"/>
      <c r="F25" s="286"/>
      <c r="G25" s="287"/>
      <c r="H25" s="288" t="str">
        <f>Sprachen!L234</f>
        <v>Name</v>
      </c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7"/>
      <c r="U25" s="288" t="str">
        <f>Sprachen!L343</f>
        <v>Telefon</v>
      </c>
      <c r="V25" s="286"/>
      <c r="W25" s="286"/>
      <c r="X25" s="286"/>
      <c r="Y25" s="286"/>
      <c r="Z25" s="286"/>
      <c r="AA25" s="287"/>
      <c r="AB25" s="288" t="str">
        <f>Sprachen!L204</f>
        <v>E-Mail</v>
      </c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9"/>
      <c r="AR25" s="15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</row>
    <row r="26" spans="1:77" s="14" customFormat="1" ht="30" customHeight="1">
      <c r="A26" s="278"/>
      <c r="B26" s="279"/>
      <c r="C26" s="290" t="str">
        <f>Sprachen!L296</f>
        <v>Qualitäts-management</v>
      </c>
      <c r="D26" s="290"/>
      <c r="E26" s="290"/>
      <c r="F26" s="290"/>
      <c r="G26" s="291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69"/>
      <c r="V26" s="269"/>
      <c r="W26" s="269"/>
      <c r="X26" s="269"/>
      <c r="Y26" s="269"/>
      <c r="Z26" s="269"/>
      <c r="AA26" s="269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6"/>
      <c r="AR26" s="15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8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</row>
    <row r="27" spans="1:77" s="14" customFormat="1" ht="30" customHeight="1">
      <c r="A27" s="278"/>
      <c r="B27" s="279"/>
      <c r="C27" s="270" t="str">
        <f>Sprachen!L64</f>
        <v>PPF-Verantwortlicher</v>
      </c>
      <c r="D27" s="270"/>
      <c r="E27" s="270"/>
      <c r="F27" s="270"/>
      <c r="G27" s="271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69"/>
      <c r="V27" s="269"/>
      <c r="W27" s="269"/>
      <c r="X27" s="269"/>
      <c r="Y27" s="269"/>
      <c r="Z27" s="269"/>
      <c r="AA27" s="269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6"/>
      <c r="AR27" s="15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</row>
    <row r="28" spans="1:77" s="14" customFormat="1" ht="30" customHeight="1">
      <c r="A28" s="278"/>
      <c r="B28" s="279"/>
      <c r="C28" s="270" t="str">
        <f>Sprachen!L472</f>
        <v>Projektleiter (technisch)</v>
      </c>
      <c r="D28" s="270"/>
      <c r="E28" s="270"/>
      <c r="F28" s="270"/>
      <c r="G28" s="271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69"/>
      <c r="V28" s="269"/>
      <c r="W28" s="269"/>
      <c r="X28" s="269"/>
      <c r="Y28" s="269"/>
      <c r="Z28" s="269"/>
      <c r="AA28" s="269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6"/>
      <c r="AR28" s="15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</row>
    <row r="29" spans="1:77" s="14" customFormat="1" ht="30" customHeight="1">
      <c r="A29" s="278"/>
      <c r="B29" s="279"/>
      <c r="C29" s="270" t="str">
        <f>Sprachen!L473</f>
        <v>Projektleiter (kaufmännisch) / Vertrieb</v>
      </c>
      <c r="D29" s="270"/>
      <c r="E29" s="270"/>
      <c r="F29" s="270"/>
      <c r="G29" s="271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69"/>
      <c r="V29" s="269"/>
      <c r="W29" s="269"/>
      <c r="X29" s="269"/>
      <c r="Y29" s="269"/>
      <c r="Z29" s="269"/>
      <c r="AA29" s="269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6"/>
      <c r="AR29" s="15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</row>
    <row r="30" spans="1:77" s="14" customFormat="1" ht="30" customHeight="1">
      <c r="A30" s="278"/>
      <c r="B30" s="279"/>
      <c r="C30" s="270" t="str">
        <f>Sprachen!L474</f>
        <v>Disposition</v>
      </c>
      <c r="D30" s="270"/>
      <c r="E30" s="270"/>
      <c r="F30" s="270"/>
      <c r="G30" s="271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69"/>
      <c r="V30" s="269"/>
      <c r="W30" s="269"/>
      <c r="X30" s="269"/>
      <c r="Y30" s="269"/>
      <c r="Z30" s="269"/>
      <c r="AA30" s="269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6"/>
      <c r="AR30" s="15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</row>
    <row r="31" spans="1:77" s="14" customFormat="1" ht="30" customHeight="1">
      <c r="A31" s="278"/>
      <c r="B31" s="279"/>
      <c r="C31" s="270" t="str">
        <f>Sprachen!L475</f>
        <v>Fertigung</v>
      </c>
      <c r="D31" s="270"/>
      <c r="E31" s="270"/>
      <c r="F31" s="270"/>
      <c r="G31" s="271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69"/>
      <c r="V31" s="269"/>
      <c r="W31" s="269"/>
      <c r="X31" s="269"/>
      <c r="Y31" s="269"/>
      <c r="Z31" s="269"/>
      <c r="AA31" s="269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6"/>
      <c r="AR31" s="15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</row>
    <row r="32" spans="1:77" s="14" customFormat="1" ht="30" customHeight="1">
      <c r="A32" s="278"/>
      <c r="B32" s="279"/>
      <c r="C32" s="270" t="str">
        <f>Sprachen!L476</f>
        <v>Logistik</v>
      </c>
      <c r="D32" s="270"/>
      <c r="E32" s="270"/>
      <c r="F32" s="270"/>
      <c r="G32" s="271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69"/>
      <c r="V32" s="269"/>
      <c r="W32" s="269"/>
      <c r="X32" s="269"/>
      <c r="Y32" s="269"/>
      <c r="Z32" s="269"/>
      <c r="AA32" s="269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6"/>
      <c r="AR32" s="15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</row>
    <row r="33" spans="1:77" s="14" customFormat="1" ht="30" customHeight="1">
      <c r="A33" s="278"/>
      <c r="B33" s="279"/>
      <c r="C33" s="272" t="str">
        <f>Sprachen!L477</f>
        <v>Verpackung / Ladungsträger</v>
      </c>
      <c r="D33" s="272"/>
      <c r="E33" s="272"/>
      <c r="F33" s="272"/>
      <c r="G33" s="273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69"/>
      <c r="V33" s="269"/>
      <c r="W33" s="269"/>
      <c r="X33" s="269"/>
      <c r="Y33" s="269"/>
      <c r="Z33" s="269"/>
      <c r="AA33" s="269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6"/>
      <c r="AR33" s="15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</row>
    <row r="34" spans="1:77" s="14" customFormat="1" ht="30" customHeight="1" thickBot="1">
      <c r="A34" s="280"/>
      <c r="B34" s="281"/>
      <c r="C34" s="274" t="str">
        <f>Sprachen!L478</f>
        <v>Geschäftsleitung / Werksleiter</v>
      </c>
      <c r="D34" s="274"/>
      <c r="E34" s="274"/>
      <c r="F34" s="274"/>
      <c r="G34" s="275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3"/>
      <c r="V34" s="283"/>
      <c r="W34" s="283"/>
      <c r="X34" s="283"/>
      <c r="Y34" s="283"/>
      <c r="Z34" s="283"/>
      <c r="AA34" s="283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5"/>
      <c r="AR34" s="15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="110" customFormat="1" ht="14.25">
      <c r="AR35" s="117"/>
    </row>
    <row r="36" s="110" customFormat="1" ht="14.25">
      <c r="AR36" s="117"/>
    </row>
    <row r="37" s="110" customFormat="1" ht="14.25">
      <c r="AR37" s="117"/>
    </row>
    <row r="38" s="110" customFormat="1" ht="14.25">
      <c r="AR38" s="117"/>
    </row>
    <row r="39" s="110" customFormat="1" ht="14.25">
      <c r="AR39" s="117"/>
    </row>
    <row r="40" s="110" customFormat="1" ht="14.25">
      <c r="AR40" s="117"/>
    </row>
    <row r="41" s="110" customFormat="1" ht="14.25">
      <c r="AR41" s="117"/>
    </row>
    <row r="42" s="110" customFormat="1" ht="14.25">
      <c r="AR42" s="117"/>
    </row>
    <row r="43" s="110" customFormat="1" ht="14.25">
      <c r="AR43" s="117"/>
    </row>
    <row r="44" s="110" customFormat="1" ht="14.25">
      <c r="AR44" s="117"/>
    </row>
    <row r="45" s="110" customFormat="1" ht="14.25">
      <c r="AR45" s="117"/>
    </row>
    <row r="46" s="110" customFormat="1" ht="14.25">
      <c r="AR46" s="117"/>
    </row>
    <row r="47" s="110" customFormat="1" ht="14.25">
      <c r="AR47" s="117"/>
    </row>
    <row r="48" s="110" customFormat="1" ht="14.25">
      <c r="AR48" s="117"/>
    </row>
    <row r="49" s="110" customFormat="1" ht="14.25">
      <c r="AR49" s="117"/>
    </row>
    <row r="50" s="110" customFormat="1" ht="14.25">
      <c r="AR50" s="117"/>
    </row>
    <row r="51" s="110" customFormat="1" ht="14.25">
      <c r="AR51" s="117"/>
    </row>
    <row r="52" s="110" customFormat="1" ht="14.25">
      <c r="AR52" s="117"/>
    </row>
    <row r="53" s="110" customFormat="1" ht="14.25">
      <c r="AR53" s="117"/>
    </row>
    <row r="54" s="110" customFormat="1" ht="14.25">
      <c r="AR54" s="117"/>
    </row>
    <row r="55" s="110" customFormat="1" ht="14.25">
      <c r="AR55" s="117"/>
    </row>
    <row r="56" s="110" customFormat="1" ht="14.25">
      <c r="AR56" s="117"/>
    </row>
    <row r="57" s="110" customFormat="1" ht="14.25">
      <c r="AR57" s="117"/>
    </row>
    <row r="58" s="110" customFormat="1" ht="14.25">
      <c r="AR58" s="117"/>
    </row>
    <row r="59" s="110" customFormat="1" ht="14.25">
      <c r="AR59" s="117"/>
    </row>
    <row r="60" s="110" customFormat="1" ht="14.25">
      <c r="AR60" s="117"/>
    </row>
    <row r="61" s="110" customFormat="1" ht="14.25">
      <c r="AR61" s="117"/>
    </row>
    <row r="62" s="110" customFormat="1" ht="14.25">
      <c r="AR62" s="117"/>
    </row>
    <row r="63" s="110" customFormat="1" ht="14.25">
      <c r="AR63" s="117"/>
    </row>
    <row r="64" s="110" customFormat="1" ht="14.25">
      <c r="AR64" s="117"/>
    </row>
    <row r="65" s="110" customFormat="1" ht="14.25">
      <c r="AR65" s="117"/>
    </row>
    <row r="66" s="110" customFormat="1" ht="14.25">
      <c r="AR66" s="117"/>
    </row>
    <row r="67" s="110" customFormat="1" ht="14.25">
      <c r="AR67" s="117"/>
    </row>
    <row r="68" s="110" customFormat="1" ht="14.25">
      <c r="AR68" s="117"/>
    </row>
    <row r="69" s="110" customFormat="1" ht="14.25">
      <c r="AR69" s="117"/>
    </row>
    <row r="70" s="110" customFormat="1" ht="14.25">
      <c r="AR70" s="117"/>
    </row>
    <row r="71" s="110" customFormat="1" ht="14.25">
      <c r="AR71" s="117"/>
    </row>
    <row r="72" s="110" customFormat="1" ht="14.25">
      <c r="AR72" s="117"/>
    </row>
    <row r="73" s="110" customFormat="1" ht="14.25">
      <c r="AR73" s="117"/>
    </row>
    <row r="74" s="110" customFormat="1" ht="14.25">
      <c r="AR74" s="117"/>
    </row>
    <row r="75" s="110" customFormat="1" ht="14.25">
      <c r="AR75" s="117"/>
    </row>
    <row r="76" s="110" customFormat="1" ht="14.25">
      <c r="AR76" s="117"/>
    </row>
    <row r="77" s="110" customFormat="1" ht="14.25">
      <c r="AR77" s="117"/>
    </row>
    <row r="78" s="110" customFormat="1" ht="14.25">
      <c r="AR78" s="117"/>
    </row>
    <row r="79" s="110" customFormat="1" ht="14.25">
      <c r="AR79" s="117"/>
    </row>
    <row r="80" s="110" customFormat="1" ht="14.25">
      <c r="AR80" s="117"/>
    </row>
    <row r="81" s="110" customFormat="1" ht="14.25">
      <c r="AR81" s="117"/>
    </row>
    <row r="82" s="110" customFormat="1" ht="14.25">
      <c r="AR82" s="117"/>
    </row>
    <row r="83" s="110" customFormat="1" ht="14.25">
      <c r="AR83" s="117"/>
    </row>
    <row r="84" s="110" customFormat="1" ht="14.25">
      <c r="AR84" s="117"/>
    </row>
    <row r="85" s="110" customFormat="1" ht="14.25">
      <c r="AR85" s="117"/>
    </row>
    <row r="86" s="110" customFormat="1" ht="14.25">
      <c r="AR86" s="117"/>
    </row>
    <row r="87" s="110" customFormat="1" ht="14.25">
      <c r="AR87" s="117"/>
    </row>
    <row r="88" s="110" customFormat="1" ht="14.25">
      <c r="AR88" s="117"/>
    </row>
    <row r="89" s="110" customFormat="1" ht="14.25">
      <c r="AR89" s="117"/>
    </row>
    <row r="90" s="110" customFormat="1" ht="14.25">
      <c r="AR90" s="117"/>
    </row>
    <row r="91" s="110" customFormat="1" ht="14.25">
      <c r="AR91" s="117"/>
    </row>
    <row r="92" s="110" customFormat="1" ht="14.25">
      <c r="AR92" s="117"/>
    </row>
    <row r="93" s="110" customFormat="1" ht="14.25">
      <c r="AR93" s="117"/>
    </row>
    <row r="94" s="110" customFormat="1" ht="14.25">
      <c r="AR94" s="117"/>
    </row>
    <row r="95" s="110" customFormat="1" ht="14.25">
      <c r="AR95" s="117"/>
    </row>
    <row r="96" s="110" customFormat="1" ht="14.25">
      <c r="AR96" s="117"/>
    </row>
    <row r="97" s="110" customFormat="1" ht="14.25">
      <c r="AR97" s="117"/>
    </row>
    <row r="98" s="110" customFormat="1" ht="14.25">
      <c r="AR98" s="117"/>
    </row>
    <row r="99" s="110" customFormat="1" ht="14.25">
      <c r="AR99" s="117"/>
    </row>
    <row r="100" s="110" customFormat="1" ht="14.25">
      <c r="AR100" s="117"/>
    </row>
    <row r="101" s="110" customFormat="1" ht="14.25">
      <c r="AR101" s="117"/>
    </row>
    <row r="102" s="110" customFormat="1" ht="14.25">
      <c r="AR102" s="117"/>
    </row>
    <row r="103" s="110" customFormat="1" ht="14.25">
      <c r="AR103" s="117"/>
    </row>
    <row r="104" s="110" customFormat="1" ht="14.25">
      <c r="AR104" s="117"/>
    </row>
    <row r="105" s="110" customFormat="1" ht="14.25">
      <c r="AR105" s="117"/>
    </row>
    <row r="106" s="110" customFormat="1" ht="14.25">
      <c r="AR106" s="117"/>
    </row>
    <row r="107" s="110" customFormat="1" ht="14.25">
      <c r="AR107" s="117"/>
    </row>
    <row r="108" s="110" customFormat="1" ht="14.25">
      <c r="AR108" s="117"/>
    </row>
    <row r="109" s="110" customFormat="1" ht="14.25">
      <c r="AR109" s="117"/>
    </row>
    <row r="110" s="110" customFormat="1" ht="14.25">
      <c r="AR110" s="117"/>
    </row>
    <row r="111" s="110" customFormat="1" ht="14.25">
      <c r="AR111" s="117"/>
    </row>
    <row r="112" s="110" customFormat="1" ht="14.25">
      <c r="AR112" s="117"/>
    </row>
    <row r="113" s="110" customFormat="1" ht="14.25">
      <c r="AR113" s="117"/>
    </row>
    <row r="114" s="110" customFormat="1" ht="14.25">
      <c r="AR114" s="117"/>
    </row>
    <row r="115" s="110" customFormat="1" ht="14.25">
      <c r="AR115" s="117"/>
    </row>
    <row r="116" s="110" customFormat="1" ht="14.25">
      <c r="AR116" s="117"/>
    </row>
    <row r="117" s="110" customFormat="1" ht="14.25">
      <c r="AR117" s="117"/>
    </row>
    <row r="118" s="110" customFormat="1" ht="14.25">
      <c r="AR118" s="117"/>
    </row>
    <row r="119" s="110" customFormat="1" ht="14.25">
      <c r="AR119" s="117"/>
    </row>
    <row r="120" s="110" customFormat="1" ht="14.25">
      <c r="AR120" s="117"/>
    </row>
    <row r="121" s="110" customFormat="1" ht="14.25">
      <c r="AR121" s="117"/>
    </row>
    <row r="122" s="110" customFormat="1" ht="14.25">
      <c r="AR122" s="117"/>
    </row>
    <row r="123" s="110" customFormat="1" ht="14.25">
      <c r="AR123" s="117"/>
    </row>
    <row r="124" s="110" customFormat="1" ht="14.25">
      <c r="AR124" s="117"/>
    </row>
    <row r="125" s="110" customFormat="1" ht="14.25">
      <c r="AR125" s="117"/>
    </row>
    <row r="126" s="110" customFormat="1" ht="14.25">
      <c r="AR126" s="117"/>
    </row>
    <row r="127" s="110" customFormat="1" ht="14.25">
      <c r="AR127" s="117"/>
    </row>
    <row r="128" s="110" customFormat="1" ht="14.25">
      <c r="AR128" s="117"/>
    </row>
    <row r="129" s="110" customFormat="1" ht="14.25">
      <c r="AR129" s="117"/>
    </row>
    <row r="130" s="110" customFormat="1" ht="14.25">
      <c r="AR130" s="117"/>
    </row>
    <row r="131" s="110" customFormat="1" ht="14.25">
      <c r="AR131" s="117"/>
    </row>
    <row r="132" s="110" customFormat="1" ht="14.25">
      <c r="AR132" s="117"/>
    </row>
    <row r="133" s="110" customFormat="1" ht="14.25">
      <c r="AR133" s="117"/>
    </row>
    <row r="134" s="110" customFormat="1" ht="14.25">
      <c r="AR134" s="117"/>
    </row>
    <row r="135" s="110" customFormat="1" ht="14.25">
      <c r="AR135" s="117"/>
    </row>
    <row r="136" s="110" customFormat="1" ht="14.25">
      <c r="AR136" s="117"/>
    </row>
    <row r="137" s="110" customFormat="1" ht="14.25">
      <c r="AR137" s="117"/>
    </row>
    <row r="138" s="110" customFormat="1" ht="14.25">
      <c r="AR138" s="117"/>
    </row>
    <row r="139" s="110" customFormat="1" ht="14.25">
      <c r="AR139" s="117"/>
    </row>
    <row r="140" s="110" customFormat="1" ht="14.25">
      <c r="AR140" s="117"/>
    </row>
    <row r="141" s="110" customFormat="1" ht="14.25">
      <c r="AR141" s="117"/>
    </row>
    <row r="142" s="110" customFormat="1" ht="14.25">
      <c r="AR142" s="117"/>
    </row>
    <row r="143" s="110" customFormat="1" ht="14.25">
      <c r="AR143" s="117"/>
    </row>
    <row r="144" s="110" customFormat="1" ht="14.25">
      <c r="AR144" s="117"/>
    </row>
    <row r="145" s="110" customFormat="1" ht="14.25">
      <c r="AR145" s="117"/>
    </row>
    <row r="146" s="110" customFormat="1" ht="14.25">
      <c r="AR146" s="117"/>
    </row>
    <row r="147" s="110" customFormat="1" ht="14.25">
      <c r="AR147" s="117"/>
    </row>
    <row r="148" s="110" customFormat="1" ht="14.25">
      <c r="AR148" s="117"/>
    </row>
    <row r="149" s="110" customFormat="1" ht="14.25">
      <c r="AR149" s="117"/>
    </row>
    <row r="150" s="110" customFormat="1" ht="14.25">
      <c r="AR150" s="117"/>
    </row>
  </sheetData>
  <mergeCells count="122">
    <mergeCell ref="A8:AP8"/>
    <mergeCell ref="A9:T9"/>
    <mergeCell ref="U9:AP9"/>
    <mergeCell ref="U13:AA13"/>
    <mergeCell ref="AB13:AP13"/>
    <mergeCell ref="C23:G23"/>
    <mergeCell ref="H23:T23"/>
    <mergeCell ref="U23:AA23"/>
    <mergeCell ref="AB23:AP23"/>
    <mergeCell ref="U19:AA19"/>
    <mergeCell ref="AB19:AP19"/>
    <mergeCell ref="C16:G16"/>
    <mergeCell ref="H16:T16"/>
    <mergeCell ref="U16:AA16"/>
    <mergeCell ref="AB16:AP16"/>
    <mergeCell ref="C17:G17"/>
    <mergeCell ref="H17:T17"/>
    <mergeCell ref="U17:AA17"/>
    <mergeCell ref="AB17:AP17"/>
    <mergeCell ref="A12:G12"/>
    <mergeCell ref="H12:T12"/>
    <mergeCell ref="U12:AA12"/>
    <mergeCell ref="AB12:AP12"/>
    <mergeCell ref="A14:AP14"/>
    <mergeCell ref="C33:G33"/>
    <mergeCell ref="C34:G34"/>
    <mergeCell ref="A25:B34"/>
    <mergeCell ref="H33:T33"/>
    <mergeCell ref="U33:AA33"/>
    <mergeCell ref="AB33:AP33"/>
    <mergeCell ref="H34:T34"/>
    <mergeCell ref="U34:AA34"/>
    <mergeCell ref="AB34:AP34"/>
    <mergeCell ref="C25:G25"/>
    <mergeCell ref="H25:T25"/>
    <mergeCell ref="U25:AA25"/>
    <mergeCell ref="AB25:AP25"/>
    <mergeCell ref="C26:G26"/>
    <mergeCell ref="C32:G32"/>
    <mergeCell ref="H32:T32"/>
    <mergeCell ref="U32:AA32"/>
    <mergeCell ref="AB32:AP32"/>
    <mergeCell ref="C30:G30"/>
    <mergeCell ref="H30:T30"/>
    <mergeCell ref="U30:AA30"/>
    <mergeCell ref="AB30:AP30"/>
    <mergeCell ref="C31:G31"/>
    <mergeCell ref="H31:T31"/>
    <mergeCell ref="U31:AA31"/>
    <mergeCell ref="AB31:AP31"/>
    <mergeCell ref="C28:G28"/>
    <mergeCell ref="H28:T28"/>
    <mergeCell ref="U28:AA28"/>
    <mergeCell ref="AB28:AP28"/>
    <mergeCell ref="C29:G29"/>
    <mergeCell ref="H29:T29"/>
    <mergeCell ref="U29:AA29"/>
    <mergeCell ref="AB29:AP29"/>
    <mergeCell ref="U18:AA18"/>
    <mergeCell ref="H26:T26"/>
    <mergeCell ref="U26:AA26"/>
    <mergeCell ref="AB26:AP26"/>
    <mergeCell ref="C27:G27"/>
    <mergeCell ref="H27:T27"/>
    <mergeCell ref="U27:AA27"/>
    <mergeCell ref="AB27:AP27"/>
    <mergeCell ref="C22:G22"/>
    <mergeCell ref="H22:T22"/>
    <mergeCell ref="U22:AA22"/>
    <mergeCell ref="AB22:AP22"/>
    <mergeCell ref="C24:G24"/>
    <mergeCell ref="H24:T24"/>
    <mergeCell ref="U24:AA24"/>
    <mergeCell ref="AB24:AP24"/>
    <mergeCell ref="U5:AA5"/>
    <mergeCell ref="C15:G15"/>
    <mergeCell ref="H15:T15"/>
    <mergeCell ref="U15:AA15"/>
    <mergeCell ref="AB15:AP15"/>
    <mergeCell ref="A10:G10"/>
    <mergeCell ref="H10:T10"/>
    <mergeCell ref="U10:AA10"/>
    <mergeCell ref="AB10:AP10"/>
    <mergeCell ref="A11:G11"/>
    <mergeCell ref="H11:T11"/>
    <mergeCell ref="U11:AA11"/>
    <mergeCell ref="AB11:AP11"/>
    <mergeCell ref="A15:B24"/>
    <mergeCell ref="C20:G20"/>
    <mergeCell ref="H20:T20"/>
    <mergeCell ref="U20:AA20"/>
    <mergeCell ref="AB20:AP20"/>
    <mergeCell ref="C21:G21"/>
    <mergeCell ref="H21:T21"/>
    <mergeCell ref="U21:AA21"/>
    <mergeCell ref="AB21:AP21"/>
    <mergeCell ref="C18:G18"/>
    <mergeCell ref="H18:T18"/>
    <mergeCell ref="AB5:AP5"/>
    <mergeCell ref="AB18:AP18"/>
    <mergeCell ref="C19:G19"/>
    <mergeCell ref="H19:T19"/>
    <mergeCell ref="A1:M2"/>
    <mergeCell ref="N1:T1"/>
    <mergeCell ref="U1:AA1"/>
    <mergeCell ref="AB1:AK1"/>
    <mergeCell ref="AL1:AP1"/>
    <mergeCell ref="N2:T2"/>
    <mergeCell ref="U2:AP2"/>
    <mergeCell ref="A6:G6"/>
    <mergeCell ref="H6:T6"/>
    <mergeCell ref="U6:AA6"/>
    <mergeCell ref="AB6:AP6"/>
    <mergeCell ref="A7:G7"/>
    <mergeCell ref="H7:T7"/>
    <mergeCell ref="U7:AA7"/>
    <mergeCell ref="AB7:AP7"/>
    <mergeCell ref="A3:AP3"/>
    <mergeCell ref="A4:T4"/>
    <mergeCell ref="U4:AP4"/>
    <mergeCell ref="A5:G5"/>
    <mergeCell ref="H5:T5"/>
  </mergeCells>
  <conditionalFormatting sqref="H26:T26">
    <cfRule type="expression" priority="647" dxfId="13">
      <formula>$H26&lt;&gt;""</formula>
    </cfRule>
    <cfRule type="expression" priority="648" dxfId="1">
      <formula>$H26=""</formula>
    </cfRule>
  </conditionalFormatting>
  <conditionalFormatting sqref="U26:AA26">
    <cfRule type="expression" priority="626" dxfId="13">
      <formula>$U26&lt;&gt;""</formula>
    </cfRule>
    <cfRule type="expression" priority="627" dxfId="1">
      <formula>$U26=""</formula>
    </cfRule>
  </conditionalFormatting>
  <conditionalFormatting sqref="H27:T27">
    <cfRule type="expression" priority="622" dxfId="13">
      <formula>$H27&lt;&gt;""</formula>
    </cfRule>
    <cfRule type="expression" priority="623" dxfId="1">
      <formula>$H27=""</formula>
    </cfRule>
  </conditionalFormatting>
  <conditionalFormatting sqref="U27:AA27">
    <cfRule type="expression" priority="620" dxfId="13">
      <formula>$U27&lt;&gt;""</formula>
    </cfRule>
    <cfRule type="expression" priority="621" dxfId="1">
      <formula>$U27=""</formula>
    </cfRule>
  </conditionalFormatting>
  <conditionalFormatting sqref="H28:T28">
    <cfRule type="expression" priority="616" dxfId="13">
      <formula>$H28&lt;&gt;""</formula>
    </cfRule>
    <cfRule type="expression" priority="617" dxfId="1">
      <formula>$H28=""</formula>
    </cfRule>
  </conditionalFormatting>
  <conditionalFormatting sqref="U28:AA28">
    <cfRule type="expression" priority="614" dxfId="13">
      <formula>$U28&lt;&gt;""</formula>
    </cfRule>
    <cfRule type="expression" priority="615" dxfId="1">
      <formula>$U28=""</formula>
    </cfRule>
  </conditionalFormatting>
  <conditionalFormatting sqref="H29:T29">
    <cfRule type="expression" priority="610" dxfId="13">
      <formula>$H29&lt;&gt;""</formula>
    </cfRule>
    <cfRule type="expression" priority="611" dxfId="1">
      <formula>$H29=""</formula>
    </cfRule>
  </conditionalFormatting>
  <conditionalFormatting sqref="U29:AA29">
    <cfRule type="expression" priority="608" dxfId="13">
      <formula>$U29&lt;&gt;""</formula>
    </cfRule>
    <cfRule type="expression" priority="609" dxfId="1">
      <formula>$U29=""</formula>
    </cfRule>
  </conditionalFormatting>
  <conditionalFormatting sqref="H30:T30">
    <cfRule type="expression" priority="604" dxfId="13">
      <formula>$H30&lt;&gt;""</formula>
    </cfRule>
    <cfRule type="expression" priority="605" dxfId="1">
      <formula>$H30=""</formula>
    </cfRule>
  </conditionalFormatting>
  <conditionalFormatting sqref="U30:AA30">
    <cfRule type="expression" priority="602" dxfId="13">
      <formula>$U30&lt;&gt;""</formula>
    </cfRule>
    <cfRule type="expression" priority="603" dxfId="1">
      <formula>$U30=""</formula>
    </cfRule>
  </conditionalFormatting>
  <conditionalFormatting sqref="H16:T16">
    <cfRule type="expression" priority="592" dxfId="13">
      <formula>$H16&lt;&gt;""</formula>
    </cfRule>
    <cfRule type="expression" priority="593" dxfId="1">
      <formula>$H16=""</formula>
    </cfRule>
  </conditionalFormatting>
  <conditionalFormatting sqref="U16:AA16">
    <cfRule type="expression" priority="590" dxfId="13">
      <formula>$U16&lt;&gt;""</formula>
    </cfRule>
    <cfRule type="expression" priority="591" dxfId="1">
      <formula>$U16=""</formula>
    </cfRule>
  </conditionalFormatting>
  <conditionalFormatting sqref="H18:T18">
    <cfRule type="expression" priority="586" dxfId="13">
      <formula>$H18&lt;&gt;""</formula>
    </cfRule>
    <cfRule type="expression" priority="587" dxfId="1">
      <formula>$H18=""</formula>
    </cfRule>
  </conditionalFormatting>
  <conditionalFormatting sqref="U18:AA18">
    <cfRule type="expression" priority="584" dxfId="13">
      <formula>$U18&lt;&gt;""</formula>
    </cfRule>
    <cfRule type="expression" priority="585" dxfId="1">
      <formula>$U18=""</formula>
    </cfRule>
  </conditionalFormatting>
  <conditionalFormatting sqref="H19:T19">
    <cfRule type="expression" priority="580" dxfId="13">
      <formula>$H19&lt;&gt;""</formula>
    </cfRule>
    <cfRule type="expression" priority="581" dxfId="1">
      <formula>$H19=""</formula>
    </cfRule>
  </conditionalFormatting>
  <conditionalFormatting sqref="U19:AA19">
    <cfRule type="expression" priority="578" dxfId="13">
      <formula>$U19&lt;&gt;""</formula>
    </cfRule>
    <cfRule type="expression" priority="579" dxfId="1">
      <formula>$U19=""</formula>
    </cfRule>
  </conditionalFormatting>
  <conditionalFormatting sqref="H20:T20">
    <cfRule type="expression" priority="574" dxfId="13">
      <formula>$H20&lt;&gt;""</formula>
    </cfRule>
    <cfRule type="expression" priority="575" dxfId="1">
      <formula>$H20=""</formula>
    </cfRule>
  </conditionalFormatting>
  <conditionalFormatting sqref="U20:AA20">
    <cfRule type="expression" priority="572" dxfId="13">
      <formula>$U20&lt;&gt;""</formula>
    </cfRule>
    <cfRule type="expression" priority="573" dxfId="1">
      <formula>$U20=""</formula>
    </cfRule>
  </conditionalFormatting>
  <conditionalFormatting sqref="H22:T22">
    <cfRule type="expression" priority="568" dxfId="13">
      <formula>$H22&lt;&gt;""</formula>
    </cfRule>
    <cfRule type="expression" priority="569" dxfId="1">
      <formula>$H22=""</formula>
    </cfRule>
  </conditionalFormatting>
  <conditionalFormatting sqref="U22:AA22">
    <cfRule type="expression" priority="566" dxfId="13">
      <formula>$U22&lt;&gt;""</formula>
    </cfRule>
    <cfRule type="expression" priority="567" dxfId="1">
      <formula>$U22=""</formula>
    </cfRule>
  </conditionalFormatting>
  <conditionalFormatting sqref="H31:T31">
    <cfRule type="expression" priority="562" dxfId="13">
      <formula>$H31&lt;&gt;""</formula>
    </cfRule>
    <cfRule type="expression" priority="563" dxfId="1">
      <formula>$H31=""</formula>
    </cfRule>
  </conditionalFormatting>
  <conditionalFormatting sqref="U31:AA31">
    <cfRule type="expression" priority="560" dxfId="13">
      <formula>$U31&lt;&gt;""</formula>
    </cfRule>
    <cfRule type="expression" priority="561" dxfId="1">
      <formula>$U31=""</formula>
    </cfRule>
  </conditionalFormatting>
  <conditionalFormatting sqref="H21:T21">
    <cfRule type="expression" priority="556" dxfId="13">
      <formula>$H21&lt;&gt;""</formula>
    </cfRule>
    <cfRule type="expression" priority="557" dxfId="1">
      <formula>$H21=""</formula>
    </cfRule>
  </conditionalFormatting>
  <conditionalFormatting sqref="U21:AA21">
    <cfRule type="expression" priority="554" dxfId="13">
      <formula>$U21&lt;&gt;""</formula>
    </cfRule>
    <cfRule type="expression" priority="555" dxfId="1">
      <formula>$U21=""</formula>
    </cfRule>
  </conditionalFormatting>
  <conditionalFormatting sqref="H5:T5">
    <cfRule type="expression" priority="550" dxfId="13">
      <formula>$H5&lt;&gt;""</formula>
    </cfRule>
    <cfRule type="expression" priority="551" dxfId="1">
      <formula>$H5=""</formula>
    </cfRule>
  </conditionalFormatting>
  <conditionalFormatting sqref="H6:T6">
    <cfRule type="expression" priority="548" dxfId="13">
      <formula>$H6&lt;&gt;""</formula>
    </cfRule>
    <cfRule type="expression" priority="549" dxfId="1">
      <formula>$H6=""</formula>
    </cfRule>
  </conditionalFormatting>
  <conditionalFormatting sqref="H7:T7">
    <cfRule type="expression" priority="542" dxfId="13">
      <formula>$H7&lt;&gt;""</formula>
    </cfRule>
    <cfRule type="expression" priority="543" dxfId="1">
      <formula>$H7=""</formula>
    </cfRule>
  </conditionalFormatting>
  <conditionalFormatting sqref="H10:T10">
    <cfRule type="expression" priority="540" dxfId="13">
      <formula>$H10&lt;&gt;""</formula>
    </cfRule>
    <cfRule type="expression" priority="541" dxfId="1">
      <formula>$H10=""</formula>
    </cfRule>
  </conditionalFormatting>
  <conditionalFormatting sqref="H11:T11">
    <cfRule type="expression" priority="538" dxfId="13">
      <formula>$H11&lt;&gt;""</formula>
    </cfRule>
    <cfRule type="expression" priority="539" dxfId="1">
      <formula>$H11=""</formula>
    </cfRule>
  </conditionalFormatting>
  <conditionalFormatting sqref="H12:T13">
    <cfRule type="expression" priority="536" dxfId="13">
      <formula>$H12&lt;&gt;""</formula>
    </cfRule>
    <cfRule type="expression" priority="537" dxfId="1">
      <formula>$H12=""</formula>
    </cfRule>
  </conditionalFormatting>
  <conditionalFormatting sqref="AB5:AP5">
    <cfRule type="expression" priority="534" dxfId="13">
      <formula>$AB5&lt;&gt;""</formula>
    </cfRule>
    <cfRule type="expression" priority="535" dxfId="1">
      <formula>$AB5=""</formula>
    </cfRule>
  </conditionalFormatting>
  <conditionalFormatting sqref="AB6:AP6">
    <cfRule type="expression" priority="532" dxfId="13">
      <formula>$AB6&lt;&gt;""</formula>
    </cfRule>
    <cfRule type="expression" priority="533" dxfId="1">
      <formula>$AB6=""</formula>
    </cfRule>
  </conditionalFormatting>
  <conditionalFormatting sqref="AB7:AP7">
    <cfRule type="expression" priority="530" dxfId="13">
      <formula>$AB7&lt;&gt;""</formula>
    </cfRule>
    <cfRule type="expression" priority="531" dxfId="1">
      <formula>$AB7=""</formula>
    </cfRule>
  </conditionalFormatting>
  <conditionalFormatting sqref="AB11:AP11">
    <cfRule type="expression" priority="524" dxfId="13">
      <formula>$AB11&lt;&gt;""</formula>
    </cfRule>
    <cfRule type="expression" priority="525" dxfId="1">
      <formula>$AB11=""</formula>
    </cfRule>
  </conditionalFormatting>
  <conditionalFormatting sqref="AB12:AP12 AB13">
    <cfRule type="expression" priority="522" dxfId="13">
      <formula>$AB12&lt;&gt;""</formula>
    </cfRule>
    <cfRule type="expression" priority="523" dxfId="1">
      <formula>$AB12=""</formula>
    </cfRule>
  </conditionalFormatting>
  <conditionalFormatting sqref="AB10:AP10">
    <cfRule type="expression" priority="500" dxfId="13">
      <formula>$AB10&lt;&gt;""</formula>
    </cfRule>
    <cfRule type="expression" priority="501" dxfId="1">
      <formula>$AB10=""</formula>
    </cfRule>
  </conditionalFormatting>
  <conditionalFormatting sqref="U2:AP2">
    <cfRule type="expression" priority="1138" dxfId="13">
      <formula>$U$2&lt;&gt;""</formula>
    </cfRule>
    <cfRule type="expression" priority="1139" dxfId="1">
      <formula>$H$2=""</formula>
    </cfRule>
  </conditionalFormatting>
  <conditionalFormatting sqref="H17:T17">
    <cfRule type="expression" priority="225" dxfId="13">
      <formula>$H17&lt;&gt;""</formula>
    </cfRule>
    <cfRule type="expression" priority="226" dxfId="1">
      <formula>$H17=""</formula>
    </cfRule>
  </conditionalFormatting>
  <conditionalFormatting sqref="U17:AA17">
    <cfRule type="expression" priority="223" dxfId="13">
      <formula>$U17&lt;&gt;""</formula>
    </cfRule>
    <cfRule type="expression" priority="224" dxfId="1">
      <formula>$U17=""</formula>
    </cfRule>
  </conditionalFormatting>
  <conditionalFormatting sqref="AB16:AP22">
    <cfRule type="expression" priority="47" dxfId="13">
      <formula>$AB16&lt;&gt;""</formula>
    </cfRule>
    <cfRule type="expression" priority="48" dxfId="1">
      <formula>$AB16=""</formula>
    </cfRule>
  </conditionalFormatting>
  <conditionalFormatting sqref="AB26:AP31">
    <cfRule type="expression" priority="45" dxfId="13">
      <formula>$AB26&lt;&gt;""</formula>
    </cfRule>
    <cfRule type="expression" priority="46" dxfId="1">
      <formula>$AB26=""</formula>
    </cfRule>
  </conditionalFormatting>
  <conditionalFormatting sqref="AL1:AP1">
    <cfRule type="expression" priority="43" dxfId="13">
      <formula>$U$2&lt;&gt;""</formula>
    </cfRule>
    <cfRule type="expression" priority="44" dxfId="1">
      <formula>$H$2=""</formula>
    </cfRule>
  </conditionalFormatting>
  <conditionalFormatting sqref="H23:T23">
    <cfRule type="expression" priority="41" dxfId="13">
      <formula>$H23&lt;&gt;""</formula>
    </cfRule>
    <cfRule type="expression" priority="42" dxfId="1">
      <formula>$H23=""</formula>
    </cfRule>
  </conditionalFormatting>
  <conditionalFormatting sqref="U23:AA23">
    <cfRule type="expression" priority="39" dxfId="13">
      <formula>$U23&lt;&gt;""</formula>
    </cfRule>
    <cfRule type="expression" priority="40" dxfId="1">
      <formula>$U23=""</formula>
    </cfRule>
  </conditionalFormatting>
  <conditionalFormatting sqref="AB23:AP23">
    <cfRule type="expression" priority="37" dxfId="13">
      <formula>$AB23&lt;&gt;""</formula>
    </cfRule>
    <cfRule type="expression" priority="38" dxfId="1">
      <formula>$AB23=""</formula>
    </cfRule>
  </conditionalFormatting>
  <conditionalFormatting sqref="H24:T24">
    <cfRule type="expression" priority="35" dxfId="13">
      <formula>$H24&lt;&gt;""</formula>
    </cfRule>
    <cfRule type="expression" priority="36" dxfId="1">
      <formula>$H24=""</formula>
    </cfRule>
  </conditionalFormatting>
  <conditionalFormatting sqref="U24:AA24">
    <cfRule type="expression" priority="33" dxfId="13">
      <formula>$U24&lt;&gt;""</formula>
    </cfRule>
    <cfRule type="expression" priority="34" dxfId="1">
      <formula>$U24=""</formula>
    </cfRule>
  </conditionalFormatting>
  <conditionalFormatting sqref="AB24:AP24">
    <cfRule type="expression" priority="31" dxfId="13">
      <formula>$AB24&lt;&gt;""</formula>
    </cfRule>
    <cfRule type="expression" priority="32" dxfId="1">
      <formula>$AB24=""</formula>
    </cfRule>
  </conditionalFormatting>
  <conditionalFormatting sqref="H34:T34">
    <cfRule type="expression" priority="23" dxfId="13">
      <formula>$H34&lt;&gt;""</formula>
    </cfRule>
    <cfRule type="expression" priority="24" dxfId="1">
      <formula>$H34=""</formula>
    </cfRule>
  </conditionalFormatting>
  <conditionalFormatting sqref="U34:AA34">
    <cfRule type="expression" priority="21" dxfId="13">
      <formula>$U34&lt;&gt;""</formula>
    </cfRule>
    <cfRule type="expression" priority="22" dxfId="1">
      <formula>$U34=""</formula>
    </cfRule>
  </conditionalFormatting>
  <conditionalFormatting sqref="AB34:AP34">
    <cfRule type="expression" priority="19" dxfId="13">
      <formula>$AB34&lt;&gt;""</formula>
    </cfRule>
    <cfRule type="expression" priority="20" dxfId="1">
      <formula>$AB34=""</formula>
    </cfRule>
  </conditionalFormatting>
  <conditionalFormatting sqref="H33:T33">
    <cfRule type="expression" priority="11" dxfId="13">
      <formula>$H33&lt;&gt;""</formula>
    </cfRule>
    <cfRule type="expression" priority="12" dxfId="1">
      <formula>$H33=""</formula>
    </cfRule>
  </conditionalFormatting>
  <conditionalFormatting sqref="U33:AA33">
    <cfRule type="expression" priority="9" dxfId="13">
      <formula>$U33&lt;&gt;""</formula>
    </cfRule>
    <cfRule type="expression" priority="10" dxfId="1">
      <formula>$U33=""</formula>
    </cfRule>
  </conditionalFormatting>
  <conditionalFormatting sqref="AB33:AP33">
    <cfRule type="expression" priority="7" dxfId="13">
      <formula>$AB33&lt;&gt;""</formula>
    </cfRule>
    <cfRule type="expression" priority="8" dxfId="1">
      <formula>$AB33=""</formula>
    </cfRule>
  </conditionalFormatting>
  <conditionalFormatting sqref="H32:T32">
    <cfRule type="expression" priority="5" dxfId="13">
      <formula>$H32&lt;&gt;""</formula>
    </cfRule>
    <cfRule type="expression" priority="6" dxfId="1">
      <formula>$H32=""</formula>
    </cfRule>
  </conditionalFormatting>
  <conditionalFormatting sqref="U32:AA32">
    <cfRule type="expression" priority="3" dxfId="13">
      <formula>$U32&lt;&gt;""</formula>
    </cfRule>
    <cfRule type="expression" priority="4" dxfId="1">
      <formula>$U32=""</formula>
    </cfRule>
  </conditionalFormatting>
  <conditionalFormatting sqref="AB32:AP32">
    <cfRule type="expression" priority="1" dxfId="13">
      <formula>$AB32&lt;&gt;""</formula>
    </cfRule>
    <cfRule type="expression" priority="2" dxfId="1">
      <formula>$AB32=""</formula>
    </cfRule>
  </conditionalFormatting>
  <dataValidations count="1" disablePrompts="1">
    <dataValidation type="list" allowBlank="1" showInputMessage="1" showErrorMessage="1" sqref="AR2">
      <formula1>Sprachen!$A$2:$J$2</formula1>
    </dataValidation>
  </dataValidation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95" r:id="rId2"/>
  <headerFooter>
    <oddHeader xml:space="preserve">&amp;L&amp;8Version: huber_1.0
Datum: 11.05.2021&amp;R&amp;G    </oddHeader>
    <oddFooter>&amp;C&amp;P/&amp;N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O45"/>
  <sheetViews>
    <sheetView tabSelected="1" workbookViewId="0" topLeftCell="A1">
      <selection activeCell="A1" sqref="A1:M2"/>
    </sheetView>
  </sheetViews>
  <sheetFormatPr defaultColWidth="11.00390625" defaultRowHeight="14.25"/>
  <cols>
    <col min="1" max="40" width="2.00390625" style="0" customWidth="1"/>
    <col min="41" max="41" width="11.00390625" style="0" hidden="1" customWidth="1"/>
    <col min="42" max="42" width="4.25390625" style="110" customWidth="1"/>
    <col min="43" max="51" width="2.00390625" style="110" customWidth="1"/>
    <col min="52" max="67" width="11.25390625" style="110" customWidth="1"/>
  </cols>
  <sheetData>
    <row r="1" spans="1:51" ht="21" customHeight="1" thickTop="1">
      <c r="A1" s="318" t="str">
        <f>Sprachen!L93</f>
        <v>Deckblatt zum 
PPF-Bericht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3"/>
      <c r="AQ1" s="216" t="s">
        <v>621</v>
      </c>
      <c r="AR1" s="216"/>
      <c r="AS1" s="216"/>
      <c r="AT1" s="216"/>
      <c r="AU1" s="216"/>
      <c r="AV1" s="216"/>
      <c r="AW1" s="216"/>
      <c r="AX1" s="216"/>
      <c r="AY1" s="216"/>
    </row>
    <row r="2" spans="1:51" ht="21" customHeight="1" thickBot="1">
      <c r="A2" s="320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 t="str">
        <f>Sprachen!L255</f>
        <v>Organisation</v>
      </c>
      <c r="O2" s="322"/>
      <c r="P2" s="322"/>
      <c r="Q2" s="322"/>
      <c r="R2" s="322"/>
      <c r="S2" s="322"/>
      <c r="T2" s="322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4"/>
      <c r="AQ2" s="506" t="s">
        <v>0</v>
      </c>
      <c r="AR2" s="506"/>
      <c r="AS2" s="506"/>
      <c r="AT2" s="506"/>
      <c r="AU2" s="506"/>
      <c r="AV2" s="506"/>
      <c r="AW2" s="506"/>
      <c r="AX2" s="506"/>
      <c r="AY2" s="506"/>
    </row>
    <row r="3" spans="1:51" ht="14.25">
      <c r="A3" s="325" t="str">
        <f>Sprachen!L254</f>
        <v>Organisation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7"/>
      <c r="U3" s="326" t="str">
        <f>Sprachen!L159</f>
        <v>Grund der Berichterstellung</v>
      </c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8"/>
      <c r="AQ3" s="507">
        <f>MATCH(AQ2,Sprachen!A2:J2,0)</f>
        <v>1</v>
      </c>
      <c r="AR3" s="507"/>
      <c r="AS3" s="507"/>
      <c r="AT3" s="507"/>
      <c r="AU3" s="507"/>
      <c r="AV3" s="507"/>
      <c r="AW3" s="507"/>
      <c r="AX3" s="507"/>
      <c r="AY3" s="507"/>
    </row>
    <row r="4" spans="1:41" ht="14.25">
      <c r="A4" s="329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  <c r="U4" s="332"/>
      <c r="V4" s="333"/>
      <c r="W4" s="334" t="str">
        <f>Sprachen!L71</f>
        <v>Bericht Produktionsprozess- und Produktfreigabe (PPF)</v>
      </c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5"/>
      <c r="AO4">
        <f>COUNTIF(U4:V6,"X")</f>
        <v>0</v>
      </c>
    </row>
    <row r="5" spans="1:40" ht="14.25">
      <c r="A5" s="336" t="str">
        <f>IF('PPF-Abstimmung'!H7&lt;&gt;"",'PPF-Abstimmung'!H7,"")</f>
        <v/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8"/>
      <c r="U5" s="350"/>
      <c r="V5" s="332"/>
      <c r="W5" s="334" t="str">
        <f>Sprachen!L72</f>
        <v>Bericht sonstige Muster</v>
      </c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5"/>
    </row>
    <row r="6" spans="1:40" ht="15" thickBot="1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8"/>
      <c r="U6" s="351"/>
      <c r="V6" s="352"/>
      <c r="W6" s="353" t="str">
        <f>Sprachen!L301</f>
        <v>Requalifikation</v>
      </c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4"/>
    </row>
    <row r="7" spans="1:41" ht="14.25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8"/>
      <c r="U7" s="339" t="str">
        <f>Sprachen!L55</f>
        <v>Auslöser PPF-Verfahren</v>
      </c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1"/>
      <c r="AO7">
        <f>COUNTIF(U8:V14,"X")</f>
        <v>0</v>
      </c>
    </row>
    <row r="8" spans="1:40" ht="15" thickBo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6"/>
      <c r="U8" s="332"/>
      <c r="V8" s="333"/>
      <c r="W8" s="42" t="str">
        <f>Sprachen!L218</f>
        <v>Mustervorstellung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4"/>
    </row>
    <row r="9" spans="1:40" ht="14.25">
      <c r="A9" s="347" t="str">
        <f>Sprachen!L188</f>
        <v>Kunde (Empfänger)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9"/>
      <c r="U9" s="350"/>
      <c r="V9" s="332"/>
      <c r="W9" s="42" t="str">
        <f>Sprachen!L239</f>
        <v>Neuteil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4"/>
    </row>
    <row r="10" spans="1:40" ht="14.25">
      <c r="A10" s="329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1"/>
      <c r="U10" s="350"/>
      <c r="V10" s="332"/>
      <c r="W10" s="42" t="str">
        <f>Sprachen!L36</f>
        <v>Änderungen am Produkt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4"/>
    </row>
    <row r="11" spans="1:40" ht="14.25">
      <c r="A11" s="336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8"/>
      <c r="U11" s="350"/>
      <c r="V11" s="332"/>
      <c r="W11" s="42" t="str">
        <f>Sprachen!L37</f>
        <v>Änderungen am Produktionsprozess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</row>
    <row r="12" spans="1:40" ht="14.25">
      <c r="A12" s="336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8"/>
      <c r="U12" s="350"/>
      <c r="V12" s="332"/>
      <c r="W12" s="42" t="str">
        <f>Sprachen!L35</f>
        <v>Änderung in der Lieferkette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4"/>
    </row>
    <row r="13" spans="1:40" ht="14.25">
      <c r="A13" s="336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8"/>
      <c r="U13" s="350"/>
      <c r="V13" s="332"/>
      <c r="W13" s="42" t="str">
        <f>Sprachen!L373</f>
        <v>Wiedernutzung &gt; 12 Monate Stillstand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</row>
    <row r="14" spans="1:40" ht="15" thickBot="1">
      <c r="A14" s="344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6"/>
      <c r="U14" s="351"/>
      <c r="V14" s="352"/>
      <c r="W14" s="201" t="str">
        <f>Sprachen!L24</f>
        <v>Aktualisierte PPF-Dokumentation</v>
      </c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3"/>
    </row>
    <row r="15" spans="1:67" s="14" customFormat="1" ht="15.75" thickBot="1">
      <c r="A15" s="355" t="str">
        <f>Sprachen!L46</f>
        <v>Angaben zur Organisation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 t="str">
        <f>Sprachen!L44</f>
        <v>Angaben zu Mustern</v>
      </c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 t="str">
        <f>Sprachen!L45</f>
        <v>Angaben zum Kunden</v>
      </c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69"/>
      <c r="AP15" s="110"/>
      <c r="AQ15" s="134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</row>
    <row r="16" spans="1:40" ht="15" customHeight="1">
      <c r="A16" s="370" t="str">
        <f>Sprachen!L75</f>
        <v>Berichtsnummer</v>
      </c>
      <c r="B16" s="371"/>
      <c r="C16" s="371"/>
      <c r="D16" s="371"/>
      <c r="E16" s="371"/>
      <c r="F16" s="371"/>
      <c r="G16" s="372"/>
      <c r="H16" s="373"/>
      <c r="I16" s="374"/>
      <c r="J16" s="374"/>
      <c r="K16" s="374"/>
      <c r="L16" s="374"/>
      <c r="M16" s="374"/>
      <c r="N16" s="375"/>
      <c r="O16" s="376" t="str">
        <f>Sprachen!L198</f>
        <v>Lieferscheinnummer</v>
      </c>
      <c r="P16" s="377"/>
      <c r="Q16" s="377"/>
      <c r="R16" s="377"/>
      <c r="S16" s="377"/>
      <c r="T16" s="377"/>
      <c r="U16" s="378"/>
      <c r="V16" s="379"/>
      <c r="W16" s="380"/>
      <c r="X16" s="380"/>
      <c r="Y16" s="380"/>
      <c r="Z16" s="380"/>
      <c r="AA16" s="381"/>
      <c r="AB16" s="382" t="str">
        <f>Sprachen!L187</f>
        <v>Kunde</v>
      </c>
      <c r="AC16" s="382"/>
      <c r="AD16" s="382"/>
      <c r="AE16" s="382"/>
      <c r="AF16" s="382"/>
      <c r="AG16" s="382"/>
      <c r="AH16" s="383"/>
      <c r="AI16" s="387"/>
      <c r="AJ16" s="388"/>
      <c r="AK16" s="388"/>
      <c r="AL16" s="388"/>
      <c r="AM16" s="388"/>
      <c r="AN16" s="389"/>
    </row>
    <row r="17" spans="1:40" ht="14.25">
      <c r="A17" s="360" t="str">
        <f>Sprachen!L77</f>
        <v>Berichtsversion</v>
      </c>
      <c r="B17" s="361"/>
      <c r="C17" s="361"/>
      <c r="D17" s="361"/>
      <c r="E17" s="361"/>
      <c r="F17" s="361"/>
      <c r="G17" s="362"/>
      <c r="H17" s="363"/>
      <c r="I17" s="364"/>
      <c r="J17" s="364"/>
      <c r="K17" s="364"/>
      <c r="L17" s="364"/>
      <c r="M17" s="364"/>
      <c r="N17" s="365"/>
      <c r="O17" s="384" t="str">
        <f>Sprachen!L197</f>
        <v>Liefermenge</v>
      </c>
      <c r="P17" s="385"/>
      <c r="Q17" s="385"/>
      <c r="R17" s="385"/>
      <c r="S17" s="385"/>
      <c r="T17" s="385"/>
      <c r="U17" s="386"/>
      <c r="V17" s="357"/>
      <c r="W17" s="358"/>
      <c r="X17" s="358"/>
      <c r="Y17" s="358"/>
      <c r="Z17" s="358"/>
      <c r="AA17" s="359"/>
      <c r="AB17" s="382"/>
      <c r="AC17" s="382"/>
      <c r="AD17" s="382"/>
      <c r="AE17" s="382"/>
      <c r="AF17" s="382"/>
      <c r="AG17" s="382"/>
      <c r="AH17" s="383"/>
      <c r="AI17" s="390"/>
      <c r="AJ17" s="391"/>
      <c r="AK17" s="391"/>
      <c r="AL17" s="391"/>
      <c r="AM17" s="391"/>
      <c r="AN17" s="392"/>
    </row>
    <row r="18" spans="1:40" ht="14.25" customHeight="1">
      <c r="A18" s="360" t="str">
        <f>Sprachen!L199</f>
        <v>Lieferstandort</v>
      </c>
      <c r="B18" s="361"/>
      <c r="C18" s="361"/>
      <c r="D18" s="361"/>
      <c r="E18" s="361"/>
      <c r="F18" s="361"/>
      <c r="G18" s="362"/>
      <c r="H18" s="363"/>
      <c r="I18" s="364"/>
      <c r="J18" s="364"/>
      <c r="K18" s="364"/>
      <c r="L18" s="364"/>
      <c r="M18" s="364"/>
      <c r="N18" s="365"/>
      <c r="O18" s="361" t="str">
        <f>Sprachen!L89</f>
        <v>Chargennummer</v>
      </c>
      <c r="P18" s="361"/>
      <c r="Q18" s="361"/>
      <c r="R18" s="361"/>
      <c r="S18" s="361"/>
      <c r="T18" s="361"/>
      <c r="U18" s="362"/>
      <c r="V18" s="357"/>
      <c r="W18" s="358"/>
      <c r="X18" s="358"/>
      <c r="Y18" s="358"/>
      <c r="Z18" s="358"/>
      <c r="AA18" s="359"/>
      <c r="AB18" s="366" t="str">
        <f>Sprachen!L87</f>
        <v>Bestellnr. PPF-Muster</v>
      </c>
      <c r="AC18" s="366"/>
      <c r="AD18" s="366"/>
      <c r="AE18" s="366"/>
      <c r="AF18" s="366"/>
      <c r="AG18" s="366"/>
      <c r="AH18" s="367"/>
      <c r="AI18" s="363"/>
      <c r="AJ18" s="364"/>
      <c r="AK18" s="364"/>
      <c r="AL18" s="364"/>
      <c r="AM18" s="364"/>
      <c r="AN18" s="368"/>
    </row>
    <row r="19" spans="1:40" ht="15" thickBot="1">
      <c r="A19" s="401" t="str">
        <f>Sprachen!L276</f>
        <v>Produktionsstandort</v>
      </c>
      <c r="B19" s="402"/>
      <c r="C19" s="402"/>
      <c r="D19" s="402"/>
      <c r="E19" s="402"/>
      <c r="F19" s="402"/>
      <c r="G19" s="403"/>
      <c r="H19" s="404"/>
      <c r="I19" s="405"/>
      <c r="J19" s="405"/>
      <c r="K19" s="405"/>
      <c r="L19" s="405"/>
      <c r="M19" s="405"/>
      <c r="N19" s="406"/>
      <c r="O19" s="407" t="str">
        <f>Sprachen!L217</f>
        <v>Mustergewicht [kg]</v>
      </c>
      <c r="P19" s="408"/>
      <c r="Q19" s="408"/>
      <c r="R19" s="408"/>
      <c r="S19" s="408"/>
      <c r="T19" s="408"/>
      <c r="U19" s="409"/>
      <c r="V19" s="410"/>
      <c r="W19" s="411"/>
      <c r="X19" s="411"/>
      <c r="Y19" s="411"/>
      <c r="Z19" s="411"/>
      <c r="AA19" s="412"/>
      <c r="AB19" s="413" t="str">
        <f>Sprachen!L14</f>
        <v>Abladestelle</v>
      </c>
      <c r="AC19" s="413"/>
      <c r="AD19" s="413"/>
      <c r="AE19" s="413"/>
      <c r="AF19" s="413"/>
      <c r="AG19" s="413"/>
      <c r="AH19" s="414"/>
      <c r="AI19" s="415"/>
      <c r="AJ19" s="416"/>
      <c r="AK19" s="416"/>
      <c r="AL19" s="416"/>
      <c r="AM19" s="416"/>
      <c r="AN19" s="417"/>
    </row>
    <row r="20" spans="1:40" ht="14.25">
      <c r="A20" s="370" t="str">
        <f>Sprachen!L304</f>
        <v>Sachnummer</v>
      </c>
      <c r="B20" s="371"/>
      <c r="C20" s="371"/>
      <c r="D20" s="371"/>
      <c r="E20" s="371"/>
      <c r="F20" s="371"/>
      <c r="G20" s="372"/>
      <c r="H20" s="373"/>
      <c r="I20" s="374"/>
      <c r="J20" s="374"/>
      <c r="K20" s="374"/>
      <c r="L20" s="374"/>
      <c r="M20" s="374"/>
      <c r="N20" s="375"/>
      <c r="O20" s="376" t="str">
        <f>Sprachen!L166</f>
        <v>Hardwarestand</v>
      </c>
      <c r="P20" s="377"/>
      <c r="Q20" s="377"/>
      <c r="R20" s="377"/>
      <c r="S20" s="377"/>
      <c r="T20" s="377"/>
      <c r="U20" s="378"/>
      <c r="V20" s="393"/>
      <c r="W20" s="394"/>
      <c r="X20" s="394"/>
      <c r="Y20" s="394"/>
      <c r="Z20" s="394"/>
      <c r="AA20" s="395"/>
      <c r="AB20" s="418" t="s">
        <v>973</v>
      </c>
      <c r="AC20" s="418"/>
      <c r="AD20" s="418"/>
      <c r="AE20" s="418"/>
      <c r="AF20" s="418"/>
      <c r="AG20" s="418"/>
      <c r="AH20" s="419"/>
      <c r="AI20" s="312"/>
      <c r="AJ20" s="313"/>
      <c r="AK20" s="313"/>
      <c r="AL20" s="313"/>
      <c r="AM20" s="313"/>
      <c r="AN20" s="314"/>
    </row>
    <row r="21" spans="1:40" ht="14.25">
      <c r="A21" s="360" t="str">
        <f>Sprachen!L65</f>
        <v>Benennung</v>
      </c>
      <c r="B21" s="361"/>
      <c r="C21" s="361"/>
      <c r="D21" s="361"/>
      <c r="E21" s="361"/>
      <c r="F21" s="361"/>
      <c r="G21" s="362"/>
      <c r="H21" s="363"/>
      <c r="I21" s="364"/>
      <c r="J21" s="364"/>
      <c r="K21" s="364"/>
      <c r="L21" s="364"/>
      <c r="M21" s="364"/>
      <c r="N21" s="365"/>
      <c r="O21" s="384" t="str">
        <f>Sprachen!L98</f>
        <v>Diagnosestand</v>
      </c>
      <c r="P21" s="385"/>
      <c r="Q21" s="385"/>
      <c r="R21" s="385"/>
      <c r="S21" s="385"/>
      <c r="T21" s="385"/>
      <c r="U21" s="386"/>
      <c r="V21" s="357"/>
      <c r="W21" s="358"/>
      <c r="X21" s="358"/>
      <c r="Y21" s="358"/>
      <c r="Z21" s="358"/>
      <c r="AA21" s="359"/>
      <c r="AB21" s="396" t="str">
        <f>Sprachen!L304</f>
        <v>Sachnummer</v>
      </c>
      <c r="AC21" s="396"/>
      <c r="AD21" s="396"/>
      <c r="AE21" s="396"/>
      <c r="AF21" s="396"/>
      <c r="AG21" s="396"/>
      <c r="AH21" s="397"/>
      <c r="AI21" s="398"/>
      <c r="AJ21" s="399"/>
      <c r="AK21" s="399"/>
      <c r="AL21" s="399"/>
      <c r="AM21" s="399"/>
      <c r="AN21" s="400"/>
    </row>
    <row r="22" spans="1:40" ht="14.25">
      <c r="A22" s="360" t="str">
        <f>Sprachen!L374</f>
        <v>Zeichnungsnummer</v>
      </c>
      <c r="B22" s="361"/>
      <c r="C22" s="361"/>
      <c r="D22" s="361"/>
      <c r="E22" s="361"/>
      <c r="F22" s="361"/>
      <c r="G22" s="362"/>
      <c r="H22" s="363"/>
      <c r="I22" s="364"/>
      <c r="J22" s="364"/>
      <c r="K22" s="364"/>
      <c r="L22" s="364"/>
      <c r="M22" s="364"/>
      <c r="N22" s="365"/>
      <c r="O22" s="420" t="str">
        <f>Sprachen!L326</f>
        <v>Softwarestand</v>
      </c>
      <c r="P22" s="421"/>
      <c r="Q22" s="421"/>
      <c r="R22" s="421"/>
      <c r="S22" s="421"/>
      <c r="T22" s="421"/>
      <c r="U22" s="422"/>
      <c r="V22" s="423"/>
      <c r="W22" s="424"/>
      <c r="X22" s="424"/>
      <c r="Y22" s="424"/>
      <c r="Z22" s="424"/>
      <c r="AA22" s="425"/>
      <c r="AB22" s="426" t="str">
        <f>Sprachen!L65</f>
        <v>Benennung</v>
      </c>
      <c r="AC22" s="427"/>
      <c r="AD22" s="427"/>
      <c r="AE22" s="427"/>
      <c r="AF22" s="427"/>
      <c r="AG22" s="427"/>
      <c r="AH22" s="428"/>
      <c r="AI22" s="432"/>
      <c r="AJ22" s="433"/>
      <c r="AK22" s="433"/>
      <c r="AL22" s="433"/>
      <c r="AM22" s="433"/>
      <c r="AN22" s="434"/>
    </row>
    <row r="23" spans="1:40" ht="14.25">
      <c r="A23" s="443" t="str">
        <f>Sprachen!L361</f>
        <v>Version/ Datum</v>
      </c>
      <c r="B23" s="444"/>
      <c r="C23" s="444"/>
      <c r="D23" s="444"/>
      <c r="E23" s="444"/>
      <c r="F23" s="444"/>
      <c r="G23" s="445"/>
      <c r="H23" s="446"/>
      <c r="I23" s="447"/>
      <c r="J23" s="447"/>
      <c r="K23" s="447"/>
      <c r="L23" s="447"/>
      <c r="M23" s="447"/>
      <c r="N23" s="448"/>
      <c r="O23" s="449" t="str">
        <f>Sprachen!L177</f>
        <v>Kennung/DUNS</v>
      </c>
      <c r="P23" s="427"/>
      <c r="Q23" s="427"/>
      <c r="R23" s="427"/>
      <c r="S23" s="427"/>
      <c r="T23" s="427"/>
      <c r="U23" s="428"/>
      <c r="V23" s="450"/>
      <c r="W23" s="451"/>
      <c r="X23" s="451"/>
      <c r="Y23" s="451"/>
      <c r="Z23" s="451"/>
      <c r="AA23" s="452"/>
      <c r="AB23" s="426" t="str">
        <f>Sprachen!L374</f>
        <v>Zeichnungsnummer</v>
      </c>
      <c r="AC23" s="427"/>
      <c r="AD23" s="427"/>
      <c r="AE23" s="427"/>
      <c r="AF23" s="427"/>
      <c r="AG23" s="427"/>
      <c r="AH23" s="428"/>
      <c r="AI23" s="429"/>
      <c r="AJ23" s="430"/>
      <c r="AK23" s="430"/>
      <c r="AL23" s="430"/>
      <c r="AM23" s="430"/>
      <c r="AN23" s="431"/>
    </row>
    <row r="24" spans="1:40" ht="14.25">
      <c r="A24" s="315" t="s">
        <v>134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7"/>
      <c r="O24" s="435" t="str">
        <f>Sprachen!L163</f>
        <v>Hardwarefreigabe</v>
      </c>
      <c r="P24" s="435"/>
      <c r="Q24" s="435"/>
      <c r="R24" s="435"/>
      <c r="S24" s="435"/>
      <c r="T24" s="435"/>
      <c r="U24" s="436"/>
      <c r="V24" s="437"/>
      <c r="W24" s="438"/>
      <c r="X24" s="438"/>
      <c r="Y24" s="438"/>
      <c r="Z24" s="438"/>
      <c r="AA24" s="439"/>
      <c r="AB24" s="426" t="str">
        <f>Sprachen!L361</f>
        <v>Version/ Datum</v>
      </c>
      <c r="AC24" s="427"/>
      <c r="AD24" s="427"/>
      <c r="AE24" s="427"/>
      <c r="AF24" s="427"/>
      <c r="AG24" s="427"/>
      <c r="AH24" s="428"/>
      <c r="AI24" s="432"/>
      <c r="AJ24" s="433"/>
      <c r="AK24" s="433"/>
      <c r="AL24" s="433"/>
      <c r="AM24" s="433"/>
      <c r="AN24" s="434"/>
    </row>
    <row r="25" spans="1:40" ht="15" thickBot="1">
      <c r="A25" s="453"/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5"/>
      <c r="AB25" s="440" t="str">
        <f>Sprachen!L324</f>
        <v>Softwarefreigabe</v>
      </c>
      <c r="AC25" s="440"/>
      <c r="AD25" s="440"/>
      <c r="AE25" s="440"/>
      <c r="AF25" s="440"/>
      <c r="AG25" s="440"/>
      <c r="AH25" s="441"/>
      <c r="AI25" s="438"/>
      <c r="AJ25" s="438"/>
      <c r="AK25" s="438"/>
      <c r="AL25" s="438"/>
      <c r="AM25" s="438"/>
      <c r="AN25" s="442"/>
    </row>
    <row r="26" spans="1:40" ht="18" customHeight="1">
      <c r="A26" s="309" t="str">
        <f>Sprachen!L84</f>
        <v>Bestätigung Organisation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1"/>
    </row>
    <row r="27" spans="1:40" ht="35.25" customHeight="1" thickBot="1">
      <c r="A27" s="306" t="str">
        <f>Sprachen!L85</f>
        <v>Hiermit wird bestätigt, dass das PPF-Verfahren entsprechend den Vereinbarungen der Abstimmung zum PPF-Verfahren und nach den Vorgaben gemäß VDA Band 2 durchgeführt wurde.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8"/>
    </row>
    <row r="28" spans="1:67" s="1" customFormat="1" ht="15" thickBot="1">
      <c r="A28" s="456"/>
      <c r="B28" s="457"/>
      <c r="C28" s="458"/>
      <c r="D28" s="459" t="str">
        <f>Sprachen!L95</f>
        <v>Der IMDS-Datensatz wurde erstellt unter der MDB-ID-Nr.:</v>
      </c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60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2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</row>
    <row r="29" spans="1:40" ht="14.25">
      <c r="A29" s="463" t="str">
        <f>Sprachen!L234</f>
        <v>Name</v>
      </c>
      <c r="B29" s="464"/>
      <c r="C29" s="464"/>
      <c r="D29" s="464"/>
      <c r="E29" s="464"/>
      <c r="F29" s="464"/>
      <c r="G29" s="464"/>
      <c r="H29" s="465"/>
      <c r="I29" s="312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481"/>
      <c r="W29" s="472" t="str">
        <f>Sprachen!L61</f>
        <v>Bemerkung</v>
      </c>
      <c r="X29" s="473"/>
      <c r="Y29" s="473"/>
      <c r="Z29" s="474"/>
      <c r="AA29" s="466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8"/>
    </row>
    <row r="30" spans="1:40" ht="14.25">
      <c r="A30" s="360" t="str">
        <f>Sprachen!L20</f>
        <v>Abteilung</v>
      </c>
      <c r="B30" s="361"/>
      <c r="C30" s="361"/>
      <c r="D30" s="361"/>
      <c r="E30" s="361"/>
      <c r="F30" s="361"/>
      <c r="G30" s="361"/>
      <c r="H30" s="362"/>
      <c r="I30" s="482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4"/>
      <c r="W30" s="475"/>
      <c r="X30" s="476"/>
      <c r="Y30" s="476"/>
      <c r="Z30" s="477"/>
      <c r="AA30" s="466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8"/>
    </row>
    <row r="31" spans="1:40" ht="14.25">
      <c r="A31" s="360" t="str">
        <f>Sprachen!L343</f>
        <v>Telefon</v>
      </c>
      <c r="B31" s="361"/>
      <c r="C31" s="361"/>
      <c r="D31" s="361"/>
      <c r="E31" s="361"/>
      <c r="F31" s="361"/>
      <c r="G31" s="361"/>
      <c r="H31" s="362"/>
      <c r="I31" s="482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4"/>
      <c r="W31" s="475"/>
      <c r="X31" s="476"/>
      <c r="Y31" s="476"/>
      <c r="Z31" s="477"/>
      <c r="AA31" s="466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8"/>
    </row>
    <row r="32" spans="1:40" ht="14.25">
      <c r="A32" s="360" t="str">
        <f>Sprachen!L120</f>
        <v>E-Mail/Fax-Nr.</v>
      </c>
      <c r="B32" s="361"/>
      <c r="C32" s="361"/>
      <c r="D32" s="361"/>
      <c r="E32" s="361"/>
      <c r="F32" s="361"/>
      <c r="G32" s="361"/>
      <c r="H32" s="362"/>
      <c r="I32" s="482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4"/>
      <c r="W32" s="478"/>
      <c r="X32" s="479"/>
      <c r="Y32" s="479"/>
      <c r="Z32" s="480"/>
      <c r="AA32" s="469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1"/>
    </row>
    <row r="33" spans="1:51" ht="25.9" customHeight="1" thickBot="1">
      <c r="A33" s="443" t="str">
        <f>Sprachen!L91</f>
        <v>Datum</v>
      </c>
      <c r="B33" s="444"/>
      <c r="C33" s="444"/>
      <c r="D33" s="444"/>
      <c r="E33" s="444"/>
      <c r="F33" s="444"/>
      <c r="G33" s="444"/>
      <c r="H33" s="445"/>
      <c r="I33" s="503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5"/>
      <c r="W33" s="500" t="str">
        <f>Sprachen!L348</f>
        <v>Unterschrift</v>
      </c>
      <c r="X33" s="501"/>
      <c r="Y33" s="501"/>
      <c r="Z33" s="502"/>
      <c r="AA33" s="487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9"/>
      <c r="AQ33" s="199"/>
      <c r="AR33" s="200"/>
      <c r="AS33" s="200"/>
      <c r="AT33" s="200"/>
      <c r="AU33" s="200"/>
      <c r="AV33" s="200"/>
      <c r="AW33" s="200"/>
      <c r="AX33" s="200"/>
      <c r="AY33" s="200"/>
    </row>
    <row r="34" spans="1:40" ht="16.5" thickBot="1">
      <c r="A34" s="490" t="str">
        <f>Sprachen!L124</f>
        <v>Entscheidung Kunde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2"/>
    </row>
    <row r="35" spans="1:67" s="40" customFormat="1" ht="31.9" customHeight="1" thickBot="1">
      <c r="A35" s="493" t="str">
        <f>Sprachen!L191</f>
        <v>Kundentauglich/Serientauglich</v>
      </c>
      <c r="B35" s="494"/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6"/>
      <c r="T35" s="497"/>
      <c r="U35" s="498" t="str">
        <f>Sprachen!L243</f>
        <v>Nicht kundentauglich/
 Nicht serientauglich</v>
      </c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4"/>
      <c r="AM35" s="496"/>
      <c r="AN35" s="497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</row>
    <row r="36" spans="1:41" ht="19.15" customHeight="1">
      <c r="A36" s="553" t="str">
        <f>Sprachen!L268</f>
        <v>PPF-Verfahren zum Kunden abgeschlossen</v>
      </c>
      <c r="B36" s="554"/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6"/>
      <c r="T36" s="557"/>
      <c r="U36" s="558" t="str">
        <f>Sprachen!L238</f>
        <v>Neues PPF-Verfahren erforderlich</v>
      </c>
      <c r="V36" s="559"/>
      <c r="W36" s="559"/>
      <c r="X36" s="559"/>
      <c r="Y36" s="559"/>
      <c r="Z36" s="559"/>
      <c r="AA36" s="559"/>
      <c r="AB36" s="559"/>
      <c r="AC36" s="559"/>
      <c r="AD36" s="559"/>
      <c r="AE36" s="559"/>
      <c r="AF36" s="559"/>
      <c r="AG36" s="559"/>
      <c r="AH36" s="559"/>
      <c r="AI36" s="559"/>
      <c r="AJ36" s="559"/>
      <c r="AK36" s="559"/>
      <c r="AL36" s="554"/>
      <c r="AM36" s="560"/>
      <c r="AN36" s="561"/>
      <c r="AO36">
        <f>COUNTIF(S36:T37,"X")+COUNTIF(AM36,"X")</f>
        <v>0</v>
      </c>
    </row>
    <row r="37" spans="1:40" ht="19.15" customHeight="1" thickBot="1">
      <c r="A37" s="564" t="str">
        <f>Sprachen!L26</f>
        <v>Aktualisierung der PPF-Dokumentation erforderlich</v>
      </c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485"/>
      <c r="T37" s="486"/>
      <c r="U37" s="525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526"/>
      <c r="AK37" s="526"/>
      <c r="AL37" s="527"/>
      <c r="AM37" s="562"/>
      <c r="AN37" s="563"/>
    </row>
    <row r="38" spans="1:40" ht="19.15" customHeight="1" thickBot="1">
      <c r="A38" s="525" t="str">
        <f>Sprachen!L76&amp;" "&amp;Sprachen!L187</f>
        <v>Berichtsnummer/-version Kunde</v>
      </c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7"/>
      <c r="S38" s="528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30"/>
    </row>
    <row r="39" spans="1:40" ht="13.9" customHeight="1">
      <c r="A39" s="105" t="str">
        <f>Sprachen!L533</f>
        <v>Abweichgenehmigung-Nr.: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 t="str">
        <f>Sprachen!L535</f>
        <v>Gültig bis:</v>
      </c>
      <c r="Q39" s="106"/>
      <c r="R39" s="106"/>
      <c r="S39" s="106"/>
      <c r="T39" s="106"/>
      <c r="U39" s="106"/>
      <c r="V39" s="106"/>
      <c r="W39" s="106" t="str">
        <f>Sprachen!L536</f>
        <v>Stückzahl:</v>
      </c>
      <c r="X39" s="106"/>
      <c r="Y39" s="106"/>
      <c r="Z39" s="106"/>
      <c r="AA39" s="106"/>
      <c r="AB39" s="106"/>
      <c r="AC39" s="106"/>
      <c r="AD39" s="106"/>
      <c r="AE39" s="106" t="str">
        <f>Sprachen!L537</f>
        <v>Termin Nachbemusterung:</v>
      </c>
      <c r="AF39" s="106"/>
      <c r="AG39" s="106"/>
      <c r="AH39" s="106"/>
      <c r="AI39" s="106"/>
      <c r="AJ39" s="106"/>
      <c r="AK39" s="106"/>
      <c r="AL39" s="106"/>
      <c r="AM39" s="106"/>
      <c r="AN39" s="107"/>
    </row>
    <row r="40" spans="1:40" ht="13.9" customHeight="1" thickBot="1">
      <c r="A40" s="204" t="str">
        <f>Sprachen!L534</f>
        <v>bei Rücksendung Lieferscheinnr. /-datum: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6"/>
    </row>
    <row r="41" spans="1:40" ht="14.25">
      <c r="A41" s="531" t="str">
        <f>Sprachen!L234</f>
        <v>Name</v>
      </c>
      <c r="B41" s="532"/>
      <c r="C41" s="533"/>
      <c r="D41" s="533"/>
      <c r="E41" s="533"/>
      <c r="F41" s="533"/>
      <c r="G41" s="533"/>
      <c r="H41" s="534"/>
      <c r="I41" s="535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7"/>
      <c r="V41" s="538" t="str">
        <f>Sprachen!L61</f>
        <v>Bemerkung</v>
      </c>
      <c r="W41" s="539"/>
      <c r="X41" s="539"/>
      <c r="Y41" s="539"/>
      <c r="Z41" s="540"/>
      <c r="AA41" s="547"/>
      <c r="AB41" s="548"/>
      <c r="AC41" s="548"/>
      <c r="AD41" s="548"/>
      <c r="AE41" s="548"/>
      <c r="AF41" s="548"/>
      <c r="AG41" s="548"/>
      <c r="AH41" s="548"/>
      <c r="AI41" s="548"/>
      <c r="AJ41" s="548"/>
      <c r="AK41" s="548"/>
      <c r="AL41" s="548"/>
      <c r="AM41" s="548"/>
      <c r="AN41" s="549"/>
    </row>
    <row r="42" spans="1:40" ht="14.25">
      <c r="A42" s="508" t="str">
        <f>Sprachen!L20</f>
        <v>Abteilung</v>
      </c>
      <c r="B42" s="509"/>
      <c r="C42" s="510"/>
      <c r="D42" s="510"/>
      <c r="E42" s="510"/>
      <c r="F42" s="510"/>
      <c r="G42" s="510"/>
      <c r="H42" s="511"/>
      <c r="I42" s="512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4"/>
      <c r="V42" s="541"/>
      <c r="W42" s="542"/>
      <c r="X42" s="542"/>
      <c r="Y42" s="542"/>
      <c r="Z42" s="543"/>
      <c r="AA42" s="547"/>
      <c r="AB42" s="548"/>
      <c r="AC42" s="548"/>
      <c r="AD42" s="548"/>
      <c r="AE42" s="548"/>
      <c r="AF42" s="548"/>
      <c r="AG42" s="548"/>
      <c r="AH42" s="548"/>
      <c r="AI42" s="548"/>
      <c r="AJ42" s="548"/>
      <c r="AK42" s="548"/>
      <c r="AL42" s="548"/>
      <c r="AM42" s="548"/>
      <c r="AN42" s="549"/>
    </row>
    <row r="43" spans="1:40" ht="14.25">
      <c r="A43" s="508" t="str">
        <f>Sprachen!L343</f>
        <v>Telefon</v>
      </c>
      <c r="B43" s="509"/>
      <c r="C43" s="510"/>
      <c r="D43" s="510"/>
      <c r="E43" s="510"/>
      <c r="F43" s="510"/>
      <c r="G43" s="510"/>
      <c r="H43" s="511"/>
      <c r="I43" s="512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4"/>
      <c r="V43" s="541"/>
      <c r="W43" s="542"/>
      <c r="X43" s="542"/>
      <c r="Y43" s="542"/>
      <c r="Z43" s="543"/>
      <c r="AA43" s="547"/>
      <c r="AB43" s="548"/>
      <c r="AC43" s="548"/>
      <c r="AD43" s="548"/>
      <c r="AE43" s="548"/>
      <c r="AF43" s="548"/>
      <c r="AG43" s="548"/>
      <c r="AH43" s="548"/>
      <c r="AI43" s="548"/>
      <c r="AJ43" s="548"/>
      <c r="AK43" s="548"/>
      <c r="AL43" s="548"/>
      <c r="AM43" s="548"/>
      <c r="AN43" s="549"/>
    </row>
    <row r="44" spans="1:40" ht="14.25">
      <c r="A44" s="508" t="str">
        <f>Sprachen!L120</f>
        <v>E-Mail/Fax-Nr.</v>
      </c>
      <c r="B44" s="509"/>
      <c r="C44" s="510"/>
      <c r="D44" s="510"/>
      <c r="E44" s="510"/>
      <c r="F44" s="510"/>
      <c r="G44" s="510"/>
      <c r="H44" s="511"/>
      <c r="I44" s="512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4"/>
      <c r="V44" s="541"/>
      <c r="W44" s="542"/>
      <c r="X44" s="542"/>
      <c r="Y44" s="542"/>
      <c r="Z44" s="543"/>
      <c r="AA44" s="550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1"/>
      <c r="AN44" s="552"/>
    </row>
    <row r="45" spans="1:40" ht="25.9" customHeight="1" thickBot="1">
      <c r="A45" s="515" t="str">
        <f>Sprachen!L91</f>
        <v>Datum</v>
      </c>
      <c r="B45" s="516"/>
      <c r="C45" s="517"/>
      <c r="D45" s="517"/>
      <c r="E45" s="517"/>
      <c r="F45" s="517"/>
      <c r="G45" s="517"/>
      <c r="H45" s="518"/>
      <c r="I45" s="519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1"/>
      <c r="V45" s="522" t="str">
        <f>Sprachen!L348</f>
        <v>Unterschrift</v>
      </c>
      <c r="W45" s="523"/>
      <c r="X45" s="523"/>
      <c r="Y45" s="523"/>
      <c r="Z45" s="524"/>
      <c r="AA45" s="544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6"/>
    </row>
    <row r="46" s="110" customFormat="1" ht="15" thickTop="1"/>
    <row r="47" s="110" customFormat="1" ht="14.25"/>
    <row r="48" s="110" customFormat="1" ht="14.25"/>
    <row r="49" s="110" customFormat="1" ht="14.25"/>
    <row r="50" s="110" customFormat="1" ht="14.25"/>
    <row r="51" s="110" customFormat="1" ht="14.25"/>
    <row r="52" s="110" customFormat="1" ht="14.25"/>
    <row r="53" s="110" customFormat="1" ht="14.25"/>
    <row r="54" s="110" customFormat="1" ht="14.25"/>
    <row r="55" s="110" customFormat="1" ht="14.25"/>
    <row r="56" s="110" customFormat="1" ht="14.25"/>
    <row r="57" s="110" customFormat="1" ht="14.25"/>
    <row r="58" s="110" customFormat="1" ht="14.25"/>
    <row r="59" s="110" customFormat="1" ht="14.25"/>
    <row r="60" s="110" customFormat="1" ht="14.25"/>
    <row r="61" s="110" customFormat="1" ht="14.25"/>
    <row r="62" s="110" customFormat="1" ht="14.25"/>
    <row r="63" s="110" customFormat="1" ht="14.25"/>
    <row r="64" s="110" customFormat="1" ht="14.25"/>
    <row r="65" s="110" customFormat="1" ht="14.25"/>
    <row r="66" s="110" customFormat="1" ht="14.25"/>
    <row r="67" s="110" customFormat="1" ht="14.25"/>
    <row r="68" s="110" customFormat="1" ht="14.25"/>
    <row r="69" s="110" customFormat="1" ht="14.25"/>
    <row r="70" s="110" customFormat="1" ht="14.25"/>
    <row r="71" s="110" customFormat="1" ht="14.25"/>
    <row r="72" s="110" customFormat="1" ht="14.25"/>
    <row r="73" s="110" customFormat="1" ht="14.25"/>
    <row r="74" s="110" customFormat="1" ht="14.25"/>
    <row r="75" s="110" customFormat="1" ht="14.25"/>
    <row r="76" s="110" customFormat="1" ht="14.25"/>
    <row r="77" s="110" customFormat="1" ht="14.25"/>
    <row r="78" s="110" customFormat="1" ht="14.25"/>
    <row r="79" s="110" customFormat="1" ht="14.25"/>
    <row r="80" s="110" customFormat="1" ht="14.25"/>
    <row r="81" s="110" customFormat="1" ht="14.25"/>
    <row r="82" s="110" customFormat="1" ht="14.25"/>
    <row r="83" s="110" customFormat="1" ht="14.25"/>
    <row r="84" s="110" customFormat="1" ht="14.25"/>
    <row r="85" s="110" customFormat="1" ht="14.25"/>
    <row r="86" s="110" customFormat="1" ht="14.25"/>
    <row r="87" s="110" customFormat="1" ht="14.25"/>
    <row r="88" s="110" customFormat="1" ht="14.25"/>
    <row r="89" s="110" customFormat="1" ht="14.25"/>
    <row r="90" s="110" customFormat="1" ht="14.25"/>
    <row r="91" s="110" customFormat="1" ht="14.25"/>
    <row r="92" s="110" customFormat="1" ht="14.25"/>
    <row r="93" s="110" customFormat="1" ht="14.25"/>
    <row r="94" s="110" customFormat="1" ht="14.25"/>
    <row r="95" s="110" customFormat="1" ht="14.25"/>
    <row r="96" s="110" customFormat="1" ht="14.25"/>
    <row r="97" s="110" customFormat="1" ht="14.25"/>
    <row r="98" s="110" customFormat="1" ht="14.25"/>
    <row r="99" s="110" customFormat="1" ht="14.25"/>
    <row r="100" s="110" customFormat="1" ht="14.25"/>
    <row r="101" s="110" customFormat="1" ht="14.25"/>
    <row r="102" s="110" customFormat="1" ht="14.25"/>
    <row r="103" s="110" customFormat="1" ht="14.25"/>
    <row r="104" s="110" customFormat="1" ht="14.25"/>
    <row r="105" s="110" customFormat="1" ht="14.25"/>
    <row r="106" s="110" customFormat="1" ht="14.25"/>
    <row r="107" s="110" customFormat="1" ht="14.25"/>
    <row r="108" s="110" customFormat="1" ht="14.25"/>
    <row r="109" s="110" customFormat="1" ht="14.25"/>
    <row r="110" s="110" customFormat="1" ht="14.25"/>
    <row r="111" s="110" customFormat="1" ht="14.25"/>
    <row r="112" s="110" customFormat="1" ht="14.25"/>
    <row r="113" s="110" customFormat="1" ht="14.25"/>
    <row r="114" s="110" customFormat="1" ht="14.25"/>
    <row r="115" s="110" customFormat="1" ht="14.25"/>
    <row r="116" s="110" customFormat="1" ht="14.25"/>
    <row r="117" s="110" customFormat="1" ht="14.25"/>
    <row r="118" s="110" customFormat="1" ht="14.25"/>
    <row r="119" s="110" customFormat="1" ht="14.25"/>
    <row r="120" s="110" customFormat="1" ht="14.25"/>
    <row r="121" s="110" customFormat="1" ht="14.25"/>
    <row r="122" s="110" customFormat="1" ht="14.25"/>
    <row r="123" s="110" customFormat="1" ht="14.25"/>
    <row r="124" s="110" customFormat="1" ht="14.25"/>
    <row r="125" s="110" customFormat="1" ht="14.25"/>
    <row r="126" s="110" customFormat="1" ht="14.25"/>
    <row r="127" s="110" customFormat="1" ht="14.25"/>
    <row r="128" s="110" customFormat="1" ht="14.25"/>
    <row r="129" s="110" customFormat="1" ht="14.25"/>
    <row r="130" s="110" customFormat="1" ht="14.25"/>
    <row r="131" s="110" customFormat="1" ht="14.25"/>
    <row r="132" s="110" customFormat="1" ht="14.25"/>
    <row r="133" s="110" customFormat="1" ht="14.25"/>
    <row r="134" s="110" customFormat="1" ht="14.25"/>
    <row r="135" s="110" customFormat="1" ht="14.25"/>
    <row r="136" s="110" customFormat="1" ht="14.25"/>
    <row r="137" s="110" customFormat="1" ht="14.25"/>
    <row r="138" s="110" customFormat="1" ht="14.25"/>
    <row r="139" s="110" customFormat="1" ht="14.25"/>
    <row r="140" s="110" customFormat="1" ht="14.25"/>
    <row r="141" s="110" customFormat="1" ht="14.25"/>
    <row r="142" s="110" customFormat="1" ht="14.25"/>
    <row r="143" s="110" customFormat="1" ht="14.25"/>
    <row r="144" s="110" customFormat="1" ht="14.25"/>
    <row r="145" s="110" customFormat="1" ht="14.25"/>
    <row r="146" s="110" customFormat="1" ht="14.25"/>
    <row r="147" s="110" customFormat="1" ht="14.25"/>
    <row r="148" s="110" customFormat="1" ht="14.25"/>
    <row r="149" s="110" customFormat="1" ht="14.25"/>
    <row r="150" s="110" customFormat="1" ht="14.25"/>
  </sheetData>
  <mergeCells count="137">
    <mergeCell ref="AQ1:AY1"/>
    <mergeCell ref="AQ2:AY2"/>
    <mergeCell ref="AQ3:AY3"/>
    <mergeCell ref="A44:H44"/>
    <mergeCell ref="I44:U44"/>
    <mergeCell ref="A45:H45"/>
    <mergeCell ref="I45:U45"/>
    <mergeCell ref="V45:Z45"/>
    <mergeCell ref="A38:R38"/>
    <mergeCell ref="S38:AN38"/>
    <mergeCell ref="A41:H41"/>
    <mergeCell ref="I41:U41"/>
    <mergeCell ref="V41:Z44"/>
    <mergeCell ref="A42:H42"/>
    <mergeCell ref="I42:U42"/>
    <mergeCell ref="A43:H43"/>
    <mergeCell ref="I43:U43"/>
    <mergeCell ref="AA45:AN45"/>
    <mergeCell ref="AA41:AN44"/>
    <mergeCell ref="A36:R36"/>
    <mergeCell ref="S36:T36"/>
    <mergeCell ref="U36:AL37"/>
    <mergeCell ref="AM36:AN37"/>
    <mergeCell ref="A37:R37"/>
    <mergeCell ref="S37:T37"/>
    <mergeCell ref="AA33:AN33"/>
    <mergeCell ref="A34:AN34"/>
    <mergeCell ref="A35:R35"/>
    <mergeCell ref="S35:T35"/>
    <mergeCell ref="U35:AL35"/>
    <mergeCell ref="AM35:AN35"/>
    <mergeCell ref="A31:H31"/>
    <mergeCell ref="A32:H32"/>
    <mergeCell ref="A33:H33"/>
    <mergeCell ref="W33:Z33"/>
    <mergeCell ref="I33:V33"/>
    <mergeCell ref="A28:C28"/>
    <mergeCell ref="D28:V28"/>
    <mergeCell ref="W28:AN28"/>
    <mergeCell ref="A29:H29"/>
    <mergeCell ref="A30:H30"/>
    <mergeCell ref="AA29:AN32"/>
    <mergeCell ref="W29:Z32"/>
    <mergeCell ref="I29:V29"/>
    <mergeCell ref="I30:V30"/>
    <mergeCell ref="I31:V31"/>
    <mergeCell ref="I32:V32"/>
    <mergeCell ref="O24:U24"/>
    <mergeCell ref="V24:AA24"/>
    <mergeCell ref="AB25:AH25"/>
    <mergeCell ref="AI25:AN25"/>
    <mergeCell ref="A23:G23"/>
    <mergeCell ref="H23:N23"/>
    <mergeCell ref="O23:U23"/>
    <mergeCell ref="V23:AA23"/>
    <mergeCell ref="AB24:AH24"/>
    <mergeCell ref="AI24:AN24"/>
    <mergeCell ref="A25:AA25"/>
    <mergeCell ref="A22:G22"/>
    <mergeCell ref="H22:N22"/>
    <mergeCell ref="O22:U22"/>
    <mergeCell ref="V22:AA22"/>
    <mergeCell ref="AB23:AH23"/>
    <mergeCell ref="AI23:AN23"/>
    <mergeCell ref="A21:G21"/>
    <mergeCell ref="H21:N21"/>
    <mergeCell ref="O21:U21"/>
    <mergeCell ref="V21:AA21"/>
    <mergeCell ref="AB22:AH22"/>
    <mergeCell ref="AI22:AN22"/>
    <mergeCell ref="A20:G20"/>
    <mergeCell ref="H20:N20"/>
    <mergeCell ref="O20:U20"/>
    <mergeCell ref="V20:AA20"/>
    <mergeCell ref="AB21:AH21"/>
    <mergeCell ref="AI21:AN21"/>
    <mergeCell ref="A19:G19"/>
    <mergeCell ref="H19:N19"/>
    <mergeCell ref="O19:U19"/>
    <mergeCell ref="V19:AA19"/>
    <mergeCell ref="AB19:AH19"/>
    <mergeCell ref="AI19:AN19"/>
    <mergeCell ref="AB20:AH20"/>
    <mergeCell ref="V17:AA17"/>
    <mergeCell ref="A18:G18"/>
    <mergeCell ref="H18:N18"/>
    <mergeCell ref="O18:U18"/>
    <mergeCell ref="V18:AA18"/>
    <mergeCell ref="AB18:AH18"/>
    <mergeCell ref="AI18:AN18"/>
    <mergeCell ref="AB15:AN15"/>
    <mergeCell ref="A16:G16"/>
    <mergeCell ref="H16:N16"/>
    <mergeCell ref="O16:U16"/>
    <mergeCell ref="V16:AA16"/>
    <mergeCell ref="AB16:AH17"/>
    <mergeCell ref="A17:G17"/>
    <mergeCell ref="H17:N17"/>
    <mergeCell ref="O17:U17"/>
    <mergeCell ref="AI16:AN17"/>
    <mergeCell ref="W6:AN6"/>
    <mergeCell ref="A13:T13"/>
    <mergeCell ref="U13:V13"/>
    <mergeCell ref="A14:T14"/>
    <mergeCell ref="U14:V14"/>
    <mergeCell ref="A15:N15"/>
    <mergeCell ref="O15:AA15"/>
    <mergeCell ref="A10:T10"/>
    <mergeCell ref="U10:V10"/>
    <mergeCell ref="A11:T11"/>
    <mergeCell ref="U11:V11"/>
    <mergeCell ref="A12:T12"/>
    <mergeCell ref="U12:V12"/>
    <mergeCell ref="A27:AN27"/>
    <mergeCell ref="A26:AN26"/>
    <mergeCell ref="AI20:AN20"/>
    <mergeCell ref="A24:N24"/>
    <mergeCell ref="A1:M2"/>
    <mergeCell ref="N2:T2"/>
    <mergeCell ref="U2:AN2"/>
    <mergeCell ref="A3:T3"/>
    <mergeCell ref="U3:AN3"/>
    <mergeCell ref="A4:T4"/>
    <mergeCell ref="U4:V4"/>
    <mergeCell ref="W4:AN4"/>
    <mergeCell ref="A7:T7"/>
    <mergeCell ref="U7:AN7"/>
    <mergeCell ref="N1:AN1"/>
    <mergeCell ref="A8:T8"/>
    <mergeCell ref="U8:V8"/>
    <mergeCell ref="A9:T9"/>
    <mergeCell ref="U9:V9"/>
    <mergeCell ref="A5:T5"/>
    <mergeCell ref="U5:V5"/>
    <mergeCell ref="W5:AN5"/>
    <mergeCell ref="A6:T6"/>
    <mergeCell ref="U6:V6"/>
  </mergeCells>
  <conditionalFormatting sqref="U2:AN2">
    <cfRule type="expression" priority="49" dxfId="13">
      <formula>$U$2&lt;&gt;""</formula>
    </cfRule>
    <cfRule type="expression" priority="50" dxfId="1">
      <formula>$U$2=""</formula>
    </cfRule>
  </conditionalFormatting>
  <conditionalFormatting sqref="A4:A8">
    <cfRule type="expression" priority="47" dxfId="13">
      <formula>$A$4&lt;&gt;""</formula>
    </cfRule>
    <cfRule type="expression" priority="48" dxfId="1">
      <formula>$A$4=""</formula>
    </cfRule>
  </conditionalFormatting>
  <conditionalFormatting sqref="A10:A14">
    <cfRule type="expression" priority="45" dxfId="13">
      <formula>$A$10&lt;&gt;""</formula>
    </cfRule>
    <cfRule type="expression" priority="46" dxfId="1">
      <formula>$A$10=""</formula>
    </cfRule>
  </conditionalFormatting>
  <conditionalFormatting sqref="U4:V6">
    <cfRule type="expression" priority="43" dxfId="13">
      <formula>$U4&lt;&gt;""</formula>
    </cfRule>
    <cfRule type="expression" priority="44" dxfId="1">
      <formula>$AO$4=0</formula>
    </cfRule>
  </conditionalFormatting>
  <conditionalFormatting sqref="U8:V14">
    <cfRule type="expression" priority="41" dxfId="13">
      <formula>$U8="X"</formula>
    </cfRule>
    <cfRule type="expression" priority="42" dxfId="1">
      <formula>$AO$7=0</formula>
    </cfRule>
  </conditionalFormatting>
  <conditionalFormatting sqref="AI22:AN24 AI19:AN19 AI16 AI25 AI18 AI20:AI21">
    <cfRule type="expression" priority="39" dxfId="13">
      <formula>$AI16&lt;&gt;""</formula>
    </cfRule>
    <cfRule type="expression" priority="40" dxfId="1">
      <formula>$AI16=""</formula>
    </cfRule>
  </conditionalFormatting>
  <conditionalFormatting sqref="V16:AA23 V24">
    <cfRule type="expression" priority="37" dxfId="13">
      <formula>$V16&lt;&gt;""</formula>
    </cfRule>
    <cfRule type="expression" priority="38" dxfId="1">
      <formula>$V16=""</formula>
    </cfRule>
  </conditionalFormatting>
  <conditionalFormatting sqref="A28:C28">
    <cfRule type="expression" priority="35" dxfId="13">
      <formula>$A$28="X"</formula>
    </cfRule>
    <cfRule type="expression" priority="36" dxfId="1">
      <formula>$A$28=""</formula>
    </cfRule>
  </conditionalFormatting>
  <conditionalFormatting sqref="W28:AN28">
    <cfRule type="expression" priority="33" dxfId="13">
      <formula>$W$28&lt;&gt;""</formula>
    </cfRule>
    <cfRule type="expression" priority="34" dxfId="1">
      <formula>$W$28=""</formula>
    </cfRule>
  </conditionalFormatting>
  <conditionalFormatting sqref="I29">
    <cfRule type="expression" priority="29" dxfId="13">
      <formula>$I29&lt;&gt;""</formula>
    </cfRule>
    <cfRule type="expression" priority="30" dxfId="1">
      <formula>$I29=""</formula>
    </cfRule>
  </conditionalFormatting>
  <conditionalFormatting sqref="AA29:AA33">
    <cfRule type="expression" priority="31" dxfId="13">
      <formula>$AA29&lt;&gt;""</formula>
    </cfRule>
    <cfRule type="expression" priority="32" dxfId="1">
      <formula>$AA29=""</formula>
    </cfRule>
  </conditionalFormatting>
  <conditionalFormatting sqref="AM35:AN35">
    <cfRule type="expression" priority="28" dxfId="0">
      <formula>$AM35="X"</formula>
    </cfRule>
  </conditionalFormatting>
  <conditionalFormatting sqref="S35:T35">
    <cfRule type="expression" priority="27" dxfId="614">
      <formula>$S35="X"</formula>
    </cfRule>
  </conditionalFormatting>
  <conditionalFormatting sqref="I41:I45">
    <cfRule type="expression" priority="23" dxfId="611">
      <formula>$I41&lt;&gt;""</formula>
    </cfRule>
    <cfRule type="expression" priority="24" dxfId="1">
      <formula>$I41=""</formula>
    </cfRule>
  </conditionalFormatting>
  <conditionalFormatting sqref="AA41:AA45">
    <cfRule type="expression" priority="25" dxfId="611">
      <formula>$AA41&lt;&gt;""</formula>
    </cfRule>
    <cfRule type="expression" priority="26" dxfId="1">
      <formula>$AA41=""</formula>
    </cfRule>
  </conditionalFormatting>
  <conditionalFormatting sqref="S36:T37 S38">
    <cfRule type="expression" priority="19" dxfId="600">
      <formula>$AO$36&gt;1</formula>
    </cfRule>
    <cfRule type="expression" priority="20" dxfId="13">
      <formula>$S36="X"</formula>
    </cfRule>
    <cfRule type="expression" priority="21" dxfId="163">
      <formula>$AO$36=1</formula>
    </cfRule>
    <cfRule type="expression" priority="22" dxfId="1">
      <formula>$S36=""</formula>
    </cfRule>
  </conditionalFormatting>
  <conditionalFormatting sqref="H17:H23">
    <cfRule type="expression" priority="17" dxfId="13">
      <formula>$H17&lt;&gt;""</formula>
    </cfRule>
    <cfRule type="expression" priority="18" dxfId="1">
      <formula>$AA17=""</formula>
    </cfRule>
  </conditionalFormatting>
  <conditionalFormatting sqref="AM36">
    <cfRule type="expression" priority="51" dxfId="600">
      <formula>$AO$36&gt;1</formula>
    </cfRule>
    <cfRule type="expression" priority="52" dxfId="13">
      <formula>$AM$92="X"</formula>
    </cfRule>
    <cfRule type="expression" priority="53" dxfId="163">
      <formula>$AO$36=1</formula>
    </cfRule>
    <cfRule type="expression" priority="54" dxfId="1">
      <formula>$AM$92=""</formula>
    </cfRule>
  </conditionalFormatting>
  <conditionalFormatting sqref="H16">
    <cfRule type="expression" priority="9" dxfId="13">
      <formula>$H16&lt;&gt;""</formula>
    </cfRule>
    <cfRule type="expression" priority="10" dxfId="1">
      <formula>$AA16=""</formula>
    </cfRule>
  </conditionalFormatting>
  <conditionalFormatting sqref="I30">
    <cfRule type="expression" priority="7" dxfId="13">
      <formula>$I30&lt;&gt;""</formula>
    </cfRule>
    <cfRule type="expression" priority="8" dxfId="1">
      <formula>$I30=""</formula>
    </cfRule>
  </conditionalFormatting>
  <conditionalFormatting sqref="I31">
    <cfRule type="expression" priority="5" dxfId="13">
      <formula>$I31&lt;&gt;""</formula>
    </cfRule>
    <cfRule type="expression" priority="6" dxfId="1">
      <formula>$I31=""</formula>
    </cfRule>
  </conditionalFormatting>
  <conditionalFormatting sqref="I32">
    <cfRule type="expression" priority="3" dxfId="13">
      <formula>$I32&lt;&gt;""</formula>
    </cfRule>
    <cfRule type="expression" priority="4" dxfId="1">
      <formula>$I32=""</formula>
    </cfRule>
  </conditionalFormatting>
  <conditionalFormatting sqref="I33">
    <cfRule type="expression" priority="1" dxfId="13">
      <formula>$I33&lt;&gt;""</formula>
    </cfRule>
    <cfRule type="expression" priority="2" dxfId="1">
      <formula>$I33=""</formula>
    </cfRule>
  </conditionalFormatting>
  <dataValidations count="4">
    <dataValidation allowBlank="1" showInputMessage="1" showErrorMessage="1" promptTitle="Eingabehilfe" prompt="Wenn zutreffend, bitte mit &quot;X&quot; befüllen_x000a_If applicable, please fill with &quot;X&quot;" sqref="A28:C28"/>
    <dataValidation type="list" allowBlank="1" showInputMessage="1" showErrorMessage="1" sqref="AI25:AN26 V24:AA24 V26:AA26">
      <formula1>Sprachen!$L$3:$L$5</formula1>
    </dataValidation>
    <dataValidation type="list" allowBlank="1" showInputMessage="1" showErrorMessage="1" sqref="AQ2">
      <formula1>Sprachen!$A$2:$J$2</formula1>
    </dataValidation>
    <dataValidation type="list" allowBlank="1" showInputMessage="1" showErrorMessage="1" sqref="A24">
      <formula1>Sprachen!$L$73:$L$74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 xml:space="preserve">&amp;C&amp;G &amp;R      </oddHeader>
    <oddFooter>&amp;L&amp;9Huber Automotive AG
Stand: 01.12.2021&amp;C&amp;9 01. PPF-Deckblatt
QM-PPAP-0001&amp;R&amp;9
Seite &amp;P von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U32"/>
  <sheetViews>
    <sheetView zoomScale="90" zoomScaleNormal="90" zoomScaleSheetLayoutView="140" workbookViewId="0" topLeftCell="A1">
      <selection activeCell="AY10" sqref="AY10"/>
    </sheetView>
  </sheetViews>
  <sheetFormatPr defaultColWidth="11.00390625" defaultRowHeight="14.25"/>
  <cols>
    <col min="1" max="40" width="2.00390625" style="0" customWidth="1"/>
    <col min="41" max="47" width="11.00390625" style="0" hidden="1" customWidth="1"/>
    <col min="48" max="73" width="11.25390625" style="110" customWidth="1"/>
  </cols>
  <sheetData>
    <row r="1" spans="1:42" ht="17.25" customHeight="1" thickTop="1">
      <c r="A1" s="566" t="str">
        <f>Sprachen!L312</f>
        <v>Selbstbeurteilung Produkt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5"/>
      <c r="AP1" s="21"/>
    </row>
    <row r="2" spans="1:40" ht="17.25" customHeight="1" thickBot="1">
      <c r="A2" s="568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70" t="str">
        <f>Sprachen!L255</f>
        <v>Organisation</v>
      </c>
      <c r="O2" s="570"/>
      <c r="P2" s="570"/>
      <c r="Q2" s="570"/>
      <c r="R2" s="570"/>
      <c r="S2" s="570"/>
      <c r="T2" s="570"/>
      <c r="U2" s="236" t="str">
        <f>IF(Deckblatt!U2&lt;&gt;"",Deckblatt!U2,"")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571"/>
    </row>
    <row r="3" spans="1:73" s="14" customFormat="1" ht="15.75" thickBot="1" thickTop="1">
      <c r="A3" s="572" t="str">
        <f>Sprachen!L46</f>
        <v>Angaben zur Organisation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 t="str">
        <f>Sprachen!L44</f>
        <v>Angaben zu Mustern</v>
      </c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 t="str">
        <f>Sprachen!L45</f>
        <v>Angaben zum Kunden</v>
      </c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P3"/>
      <c r="AQ3"/>
      <c r="AR3"/>
      <c r="AS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</row>
    <row r="4" spans="1:40" ht="15" customHeight="1" thickTop="1">
      <c r="A4" s="573" t="str">
        <f>Sprachen!L75</f>
        <v>Berichtsnummer</v>
      </c>
      <c r="B4" s="574"/>
      <c r="C4" s="574"/>
      <c r="D4" s="574"/>
      <c r="E4" s="574"/>
      <c r="F4" s="574"/>
      <c r="G4" s="575"/>
      <c r="H4" s="576" t="str">
        <f>IF(Deckblatt!H16&lt;&gt;"",Deckblatt!H16,"")</f>
        <v/>
      </c>
      <c r="I4" s="577"/>
      <c r="J4" s="577"/>
      <c r="K4" s="577"/>
      <c r="L4" s="577"/>
      <c r="M4" s="577"/>
      <c r="N4" s="578"/>
      <c r="O4" s="579" t="str">
        <f>Sprachen!L198</f>
        <v>Lieferscheinnummer</v>
      </c>
      <c r="P4" s="580"/>
      <c r="Q4" s="580"/>
      <c r="R4" s="580"/>
      <c r="S4" s="580"/>
      <c r="T4" s="580"/>
      <c r="U4" s="581"/>
      <c r="V4" s="582" t="str">
        <f>IF(Deckblatt!V16&lt;&gt;"",Deckblatt!V16,"")</f>
        <v/>
      </c>
      <c r="W4" s="583"/>
      <c r="X4" s="583"/>
      <c r="Y4" s="583"/>
      <c r="Z4" s="583"/>
      <c r="AA4" s="584"/>
      <c r="AB4" s="585" t="str">
        <f>Sprachen!L187</f>
        <v>Kunde</v>
      </c>
      <c r="AC4" s="586"/>
      <c r="AD4" s="586"/>
      <c r="AE4" s="586"/>
      <c r="AF4" s="586"/>
      <c r="AG4" s="586"/>
      <c r="AH4" s="587"/>
      <c r="AI4" s="591" t="str">
        <f>IF(Deckblatt!AI16&lt;&gt;"",Deckblatt!AI16,"")</f>
        <v/>
      </c>
      <c r="AJ4" s="592"/>
      <c r="AK4" s="592"/>
      <c r="AL4" s="592"/>
      <c r="AM4" s="592"/>
      <c r="AN4" s="593"/>
    </row>
    <row r="5" spans="1:40" ht="14.25">
      <c r="A5" s="360" t="str">
        <f>Sprachen!L77</f>
        <v>Berichtsversion</v>
      </c>
      <c r="B5" s="361"/>
      <c r="C5" s="361"/>
      <c r="D5" s="361"/>
      <c r="E5" s="361"/>
      <c r="F5" s="361"/>
      <c r="G5" s="362"/>
      <c r="H5" s="363" t="str">
        <f>IF(Deckblatt!H17&lt;&gt;"",Deckblatt!H17,"")</f>
        <v/>
      </c>
      <c r="I5" s="364"/>
      <c r="J5" s="364"/>
      <c r="K5" s="364"/>
      <c r="L5" s="364"/>
      <c r="M5" s="364"/>
      <c r="N5" s="368"/>
      <c r="O5" s="589" t="str">
        <f>Sprachen!L197</f>
        <v>Liefermenge</v>
      </c>
      <c r="P5" s="385"/>
      <c r="Q5" s="385"/>
      <c r="R5" s="385"/>
      <c r="S5" s="385"/>
      <c r="T5" s="385"/>
      <c r="U5" s="386"/>
      <c r="V5" s="357" t="str">
        <f>IF(Deckblatt!V17&lt;&gt;"",Deckblatt!V17,"")</f>
        <v/>
      </c>
      <c r="W5" s="358"/>
      <c r="X5" s="358"/>
      <c r="Y5" s="358"/>
      <c r="Z5" s="358"/>
      <c r="AA5" s="590"/>
      <c r="AB5" s="588"/>
      <c r="AC5" s="382"/>
      <c r="AD5" s="382"/>
      <c r="AE5" s="382"/>
      <c r="AF5" s="382"/>
      <c r="AG5" s="382"/>
      <c r="AH5" s="383"/>
      <c r="AI5" s="390"/>
      <c r="AJ5" s="391"/>
      <c r="AK5" s="391"/>
      <c r="AL5" s="391"/>
      <c r="AM5" s="391"/>
      <c r="AN5" s="392"/>
    </row>
    <row r="6" spans="1:40" ht="14.25" customHeight="1">
      <c r="A6" s="360" t="str">
        <f>Sprachen!L199</f>
        <v>Lieferstandort</v>
      </c>
      <c r="B6" s="361"/>
      <c r="C6" s="361"/>
      <c r="D6" s="361"/>
      <c r="E6" s="361"/>
      <c r="F6" s="361"/>
      <c r="G6" s="362"/>
      <c r="H6" s="363" t="str">
        <f>IF(Deckblatt!H18&lt;&gt;"",Deckblatt!H18,"")</f>
        <v/>
      </c>
      <c r="I6" s="364"/>
      <c r="J6" s="364"/>
      <c r="K6" s="364"/>
      <c r="L6" s="364"/>
      <c r="M6" s="364"/>
      <c r="N6" s="368"/>
      <c r="O6" s="360" t="str">
        <f>Sprachen!L89</f>
        <v>Chargennummer</v>
      </c>
      <c r="P6" s="361"/>
      <c r="Q6" s="361"/>
      <c r="R6" s="361"/>
      <c r="S6" s="361"/>
      <c r="T6" s="361"/>
      <c r="U6" s="362"/>
      <c r="V6" s="357" t="str">
        <f>IF(Deckblatt!V18&lt;&gt;"",Deckblatt!V18,"")</f>
        <v/>
      </c>
      <c r="W6" s="358"/>
      <c r="X6" s="358"/>
      <c r="Y6" s="358"/>
      <c r="Z6" s="358"/>
      <c r="AA6" s="590"/>
      <c r="AB6" s="609" t="str">
        <f>Sprachen!L87</f>
        <v>Bestellnr. PPF-Muster</v>
      </c>
      <c r="AC6" s="366"/>
      <c r="AD6" s="366"/>
      <c r="AE6" s="366"/>
      <c r="AF6" s="366"/>
      <c r="AG6" s="366"/>
      <c r="AH6" s="367"/>
      <c r="AI6" s="363" t="str">
        <f>IF(Deckblatt!AI18&lt;&gt;"",Deckblatt!AI18,"")</f>
        <v/>
      </c>
      <c r="AJ6" s="364"/>
      <c r="AK6" s="364"/>
      <c r="AL6" s="364"/>
      <c r="AM6" s="364"/>
      <c r="AN6" s="368"/>
    </row>
    <row r="7" spans="1:40" ht="15" thickBot="1">
      <c r="A7" s="401" t="str">
        <f>Sprachen!L276</f>
        <v>Produktionsstandort</v>
      </c>
      <c r="B7" s="402"/>
      <c r="C7" s="402"/>
      <c r="D7" s="402"/>
      <c r="E7" s="402"/>
      <c r="F7" s="402"/>
      <c r="G7" s="403"/>
      <c r="H7" s="596" t="str">
        <f>IF(Deckblatt!H19&lt;&gt;"",Deckblatt!H19,"")</f>
        <v/>
      </c>
      <c r="I7" s="597"/>
      <c r="J7" s="597"/>
      <c r="K7" s="597"/>
      <c r="L7" s="597"/>
      <c r="M7" s="597"/>
      <c r="N7" s="598"/>
      <c r="O7" s="599" t="str">
        <f>Sprachen!L217</f>
        <v>Mustergewicht [kg]</v>
      </c>
      <c r="P7" s="421"/>
      <c r="Q7" s="421"/>
      <c r="R7" s="421"/>
      <c r="S7" s="421"/>
      <c r="T7" s="421"/>
      <c r="U7" s="422"/>
      <c r="V7" s="600" t="str">
        <f>IF(Deckblatt!V19&lt;&gt;"",Deckblatt!V19,"")</f>
        <v/>
      </c>
      <c r="W7" s="601"/>
      <c r="X7" s="601"/>
      <c r="Y7" s="601"/>
      <c r="Z7" s="601"/>
      <c r="AA7" s="602"/>
      <c r="AB7" s="603" t="str">
        <f>Sprachen!L14</f>
        <v>Abladestelle</v>
      </c>
      <c r="AC7" s="604"/>
      <c r="AD7" s="604"/>
      <c r="AE7" s="604"/>
      <c r="AF7" s="604"/>
      <c r="AG7" s="604"/>
      <c r="AH7" s="605"/>
      <c r="AI7" s="606" t="str">
        <f>IF(Deckblatt!AI19&lt;&gt;"",Deckblatt!AI19,"")</f>
        <v/>
      </c>
      <c r="AJ7" s="607"/>
      <c r="AK7" s="607"/>
      <c r="AL7" s="607"/>
      <c r="AM7" s="607"/>
      <c r="AN7" s="608"/>
    </row>
    <row r="8" spans="1:40" ht="15" thickTop="1">
      <c r="A8" s="370" t="str">
        <f>Sprachen!L304</f>
        <v>Sachnummer</v>
      </c>
      <c r="B8" s="371"/>
      <c r="C8" s="371"/>
      <c r="D8" s="371"/>
      <c r="E8" s="371"/>
      <c r="F8" s="371"/>
      <c r="G8" s="372"/>
      <c r="H8" s="616" t="str">
        <f>IF(Deckblatt!H20&lt;&gt;"",Deckblatt!H20,"")</f>
        <v/>
      </c>
      <c r="I8" s="617"/>
      <c r="J8" s="617"/>
      <c r="K8" s="617"/>
      <c r="L8" s="617"/>
      <c r="M8" s="617"/>
      <c r="N8" s="618"/>
      <c r="O8" s="619" t="str">
        <f>Sprachen!L166</f>
        <v>Hardwarestand</v>
      </c>
      <c r="P8" s="377"/>
      <c r="Q8" s="377"/>
      <c r="R8" s="377"/>
      <c r="S8" s="377"/>
      <c r="T8" s="377"/>
      <c r="U8" s="378"/>
      <c r="V8" s="393" t="str">
        <f>IF(Deckblatt!V20&lt;&gt;"",Deckblatt!V20,"")</f>
        <v/>
      </c>
      <c r="W8" s="394"/>
      <c r="X8" s="394"/>
      <c r="Y8" s="394"/>
      <c r="Z8" s="394"/>
      <c r="AA8" s="620"/>
      <c r="AB8" s="621" t="str">
        <f>Sprachen!L304</f>
        <v>Sachnummer</v>
      </c>
      <c r="AC8" s="622"/>
      <c r="AD8" s="622"/>
      <c r="AE8" s="622"/>
      <c r="AF8" s="622"/>
      <c r="AG8" s="622"/>
      <c r="AH8" s="623"/>
      <c r="AI8" s="624" t="str">
        <f>IF(Deckblatt!AI21&lt;&gt;"",Deckblatt!AI21,"")</f>
        <v/>
      </c>
      <c r="AJ8" s="625"/>
      <c r="AK8" s="625"/>
      <c r="AL8" s="625"/>
      <c r="AM8" s="625"/>
      <c r="AN8" s="626"/>
    </row>
    <row r="9" spans="1:40" ht="14.25">
      <c r="A9" s="360" t="str">
        <f>Sprachen!L65</f>
        <v>Benennung</v>
      </c>
      <c r="B9" s="361"/>
      <c r="C9" s="361"/>
      <c r="D9" s="361"/>
      <c r="E9" s="361"/>
      <c r="F9" s="361"/>
      <c r="G9" s="362"/>
      <c r="H9" s="363" t="str">
        <f>IF(Deckblatt!H21&lt;&gt;"",Deckblatt!H21,"")</f>
        <v/>
      </c>
      <c r="I9" s="364"/>
      <c r="J9" s="364"/>
      <c r="K9" s="364"/>
      <c r="L9" s="364"/>
      <c r="M9" s="364"/>
      <c r="N9" s="368"/>
      <c r="O9" s="589" t="str">
        <f>Sprachen!L98</f>
        <v>Diagnosestand</v>
      </c>
      <c r="P9" s="385"/>
      <c r="Q9" s="385"/>
      <c r="R9" s="385"/>
      <c r="S9" s="385"/>
      <c r="T9" s="385"/>
      <c r="U9" s="386"/>
      <c r="V9" s="357" t="str">
        <f>IF(Deckblatt!V21&lt;&gt;"",Deckblatt!V21,"")</f>
        <v/>
      </c>
      <c r="W9" s="358"/>
      <c r="X9" s="358"/>
      <c r="Y9" s="358"/>
      <c r="Z9" s="358"/>
      <c r="AA9" s="590"/>
      <c r="AB9" s="610" t="str">
        <f>Sprachen!L65</f>
        <v>Benennung</v>
      </c>
      <c r="AC9" s="611"/>
      <c r="AD9" s="611"/>
      <c r="AE9" s="611"/>
      <c r="AF9" s="611"/>
      <c r="AG9" s="611"/>
      <c r="AH9" s="612"/>
      <c r="AI9" s="613" t="str">
        <f>IF(Deckblatt!AI22&lt;&gt;"",Deckblatt!AI22,"")</f>
        <v/>
      </c>
      <c r="AJ9" s="614"/>
      <c r="AK9" s="614"/>
      <c r="AL9" s="614"/>
      <c r="AM9" s="614"/>
      <c r="AN9" s="615"/>
    </row>
    <row r="10" spans="1:53" ht="15" thickBot="1">
      <c r="A10" s="360" t="str">
        <f>Sprachen!L374</f>
        <v>Zeichnungsnummer</v>
      </c>
      <c r="B10" s="361"/>
      <c r="C10" s="361"/>
      <c r="D10" s="361"/>
      <c r="E10" s="361"/>
      <c r="F10" s="361"/>
      <c r="G10" s="362"/>
      <c r="H10" s="363" t="str">
        <f>IF(Deckblatt!H22&lt;&gt;"",Deckblatt!H22,"")</f>
        <v/>
      </c>
      <c r="I10" s="364"/>
      <c r="J10" s="364"/>
      <c r="K10" s="364"/>
      <c r="L10" s="364"/>
      <c r="M10" s="364"/>
      <c r="N10" s="368"/>
      <c r="O10" s="642" t="str">
        <f>Sprachen!L326</f>
        <v>Softwarestand</v>
      </c>
      <c r="P10" s="408"/>
      <c r="Q10" s="408"/>
      <c r="R10" s="408"/>
      <c r="S10" s="408"/>
      <c r="T10" s="408"/>
      <c r="U10" s="409"/>
      <c r="V10" s="643" t="str">
        <f>IF(Deckblatt!V22&lt;&gt;"",Deckblatt!V22,"")</f>
        <v/>
      </c>
      <c r="W10" s="644"/>
      <c r="X10" s="644"/>
      <c r="Y10" s="644"/>
      <c r="Z10" s="644"/>
      <c r="AA10" s="645"/>
      <c r="AB10" s="610" t="str">
        <f>Sprachen!L374</f>
        <v>Zeichnungsnummer</v>
      </c>
      <c r="AC10" s="611"/>
      <c r="AD10" s="611"/>
      <c r="AE10" s="611"/>
      <c r="AF10" s="611"/>
      <c r="AG10" s="611"/>
      <c r="AH10" s="612"/>
      <c r="AI10" s="613" t="str">
        <f>IF(Deckblatt!AI23&lt;&gt;"",Deckblatt!AI23,"")</f>
        <v/>
      </c>
      <c r="AJ10" s="614"/>
      <c r="AK10" s="614"/>
      <c r="AL10" s="614"/>
      <c r="AM10" s="614"/>
      <c r="AN10" s="615"/>
      <c r="AV10" s="117"/>
      <c r="AW10" s="117"/>
      <c r="AX10" s="117"/>
      <c r="AY10" s="117"/>
      <c r="AZ10" s="117"/>
      <c r="BA10" s="117"/>
    </row>
    <row r="11" spans="1:53" ht="15" thickBot="1">
      <c r="A11" s="627" t="str">
        <f>Sprachen!L361</f>
        <v>Version/ Datum</v>
      </c>
      <c r="B11" s="628"/>
      <c r="C11" s="628"/>
      <c r="D11" s="628"/>
      <c r="E11" s="628"/>
      <c r="F11" s="628"/>
      <c r="G11" s="629"/>
      <c r="H11" s="596" t="str">
        <f>IF(Deckblatt!H23&lt;&gt;"",Deckblatt!H23,"")</f>
        <v/>
      </c>
      <c r="I11" s="597"/>
      <c r="J11" s="597"/>
      <c r="K11" s="597"/>
      <c r="L11" s="597"/>
      <c r="M11" s="597"/>
      <c r="N11" s="598"/>
      <c r="O11" s="630" t="str">
        <f>Sprachen!L177</f>
        <v>Kennung/DUNS</v>
      </c>
      <c r="P11" s="631"/>
      <c r="Q11" s="631"/>
      <c r="R11" s="631"/>
      <c r="S11" s="631"/>
      <c r="T11" s="631"/>
      <c r="U11" s="632"/>
      <c r="V11" s="633" t="str">
        <f>IF(Deckblatt!V23&lt;&gt;"",Deckblatt!V23,"")</f>
        <v/>
      </c>
      <c r="W11" s="634"/>
      <c r="X11" s="634"/>
      <c r="Y11" s="634"/>
      <c r="Z11" s="634"/>
      <c r="AA11" s="635"/>
      <c r="AB11" s="636" t="str">
        <f>Sprachen!L361</f>
        <v>Version/ Datum</v>
      </c>
      <c r="AC11" s="637"/>
      <c r="AD11" s="637"/>
      <c r="AE11" s="637"/>
      <c r="AF11" s="637"/>
      <c r="AG11" s="637"/>
      <c r="AH11" s="638"/>
      <c r="AI11" s="639" t="str">
        <f>IF(Deckblatt!AI24&lt;&gt;"",Deckblatt!AI24,"")</f>
        <v/>
      </c>
      <c r="AJ11" s="640"/>
      <c r="AK11" s="640"/>
      <c r="AL11" s="640"/>
      <c r="AM11" s="640"/>
      <c r="AN11" s="641"/>
      <c r="AV11" s="117"/>
      <c r="AW11" s="117"/>
      <c r="AX11" s="117"/>
      <c r="AY11" s="117"/>
      <c r="AZ11" s="117"/>
      <c r="BA11" s="117"/>
    </row>
    <row r="12" spans="1:53" ht="15.75" thickBot="1" thickTop="1">
      <c r="A12" s="657" t="str">
        <f>IF(Deckblatt!A25:N25&lt;&gt;"",Deckblatt!A25:N25,"")</f>
        <v/>
      </c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9"/>
      <c r="O12" s="25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8"/>
      <c r="AV12" s="117"/>
      <c r="AW12" s="117"/>
      <c r="AX12" s="117"/>
      <c r="AY12" s="117"/>
      <c r="AZ12" s="117"/>
      <c r="BA12" s="117"/>
    </row>
    <row r="13" spans="1:73" s="30" customFormat="1" ht="50.25" customHeight="1" thickBot="1" thickTop="1">
      <c r="A13" s="660" t="str">
        <f>Sprachen!L172</f>
        <v>Kategorie</v>
      </c>
      <c r="B13" s="661"/>
      <c r="C13" s="662"/>
      <c r="D13" s="662"/>
      <c r="E13" s="662"/>
      <c r="F13" s="662"/>
      <c r="G13" s="662" t="str">
        <f>Sprachen!L6</f>
        <v>Anforderungen erfüllt</v>
      </c>
      <c r="H13" s="662"/>
      <c r="I13" s="662"/>
      <c r="J13" s="662"/>
      <c r="K13" s="662"/>
      <c r="L13" s="662"/>
      <c r="M13" s="662"/>
      <c r="N13" s="662"/>
      <c r="O13" s="662" t="str">
        <f>Sprachen!L7</f>
        <v>Anforderungen nicht vollständig erfüllt</v>
      </c>
      <c r="P13" s="662"/>
      <c r="Q13" s="662"/>
      <c r="R13" s="662"/>
      <c r="S13" s="662"/>
      <c r="T13" s="662"/>
      <c r="U13" s="662"/>
      <c r="V13" s="662"/>
      <c r="W13" s="663" t="str">
        <f>Sprachen!L8</f>
        <v>Anforderungen nicht erfüllt</v>
      </c>
      <c r="X13" s="663"/>
      <c r="Y13" s="663"/>
      <c r="Z13" s="663"/>
      <c r="AA13" s="663"/>
      <c r="AB13" s="663"/>
      <c r="AC13" s="663"/>
      <c r="AD13" s="663"/>
      <c r="AE13" s="664" t="str">
        <f>Sprachen!L380</f>
        <v>Nicht anwendbar</v>
      </c>
      <c r="AF13" s="665"/>
      <c r="AG13" s="666" t="str">
        <f>Sprachen!L63</f>
        <v>Bemerkung/Maßnahmen + Termin 
(sofern nicht OK ausgewählt) (5)</v>
      </c>
      <c r="AH13" s="667"/>
      <c r="AI13" s="667"/>
      <c r="AJ13" s="667"/>
      <c r="AK13" s="667"/>
      <c r="AL13" s="667"/>
      <c r="AM13" s="667"/>
      <c r="AN13" s="668"/>
      <c r="AO13" s="29" t="s">
        <v>295</v>
      </c>
      <c r="AP13" s="29" t="s">
        <v>277</v>
      </c>
      <c r="AQ13" s="29" t="s">
        <v>572</v>
      </c>
      <c r="AR13" s="29" t="s">
        <v>409</v>
      </c>
      <c r="AS13" s="29"/>
      <c r="AV13" s="188"/>
      <c r="AW13" s="189"/>
      <c r="AX13" s="190"/>
      <c r="AY13" s="190"/>
      <c r="AZ13" s="190"/>
      <c r="BA13" s="190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</row>
    <row r="14" spans="1:73" s="31" customFormat="1" ht="39" customHeight="1">
      <c r="A14" s="646" t="str">
        <f>Sprachen!L205</f>
        <v>Maß</v>
      </c>
      <c r="B14" s="647"/>
      <c r="C14" s="647"/>
      <c r="D14" s="647"/>
      <c r="E14" s="647"/>
      <c r="F14" s="648"/>
      <c r="G14" s="652" t="str">
        <f>Sprachen!L206</f>
        <v>Maßlich i. O., 
keine Nacharbeit</v>
      </c>
      <c r="H14" s="652"/>
      <c r="I14" s="652"/>
      <c r="J14" s="652"/>
      <c r="K14" s="652"/>
      <c r="L14" s="652"/>
      <c r="M14" s="652"/>
      <c r="N14" s="652"/>
      <c r="O14" s="652" t="str">
        <f>Sprachen!L207</f>
        <v xml:space="preserve">Maßlich i. O. 
mit Nacharbeit oder unkritische Werte n. i. O. </v>
      </c>
      <c r="P14" s="653"/>
      <c r="Q14" s="653"/>
      <c r="R14" s="653"/>
      <c r="S14" s="653"/>
      <c r="T14" s="653"/>
      <c r="U14" s="653"/>
      <c r="V14" s="653"/>
      <c r="W14" s="652" t="str">
        <f>Sprachen!L208</f>
        <v>Maßlich n. i. O.</v>
      </c>
      <c r="X14" s="652"/>
      <c r="Y14" s="652"/>
      <c r="Z14" s="652"/>
      <c r="AA14" s="652"/>
      <c r="AB14" s="652"/>
      <c r="AC14" s="652"/>
      <c r="AD14" s="653"/>
      <c r="AE14" s="669"/>
      <c r="AF14" s="670"/>
      <c r="AG14" s="673"/>
      <c r="AH14" s="673"/>
      <c r="AI14" s="673"/>
      <c r="AJ14" s="673"/>
      <c r="AK14" s="673"/>
      <c r="AL14" s="673"/>
      <c r="AM14" s="673"/>
      <c r="AN14" s="674"/>
      <c r="AS14" s="32"/>
      <c r="AT14" s="33"/>
      <c r="AV14" s="191"/>
      <c r="AW14" s="189"/>
      <c r="AX14" s="192"/>
      <c r="AY14" s="192"/>
      <c r="AZ14" s="192"/>
      <c r="BA14" s="192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</row>
    <row r="15" spans="1:73" s="31" customFormat="1" ht="9.95" customHeight="1" thickBot="1">
      <c r="A15" s="649"/>
      <c r="B15" s="650"/>
      <c r="C15" s="650"/>
      <c r="D15" s="650"/>
      <c r="E15" s="650"/>
      <c r="F15" s="651"/>
      <c r="G15" s="654"/>
      <c r="H15" s="655"/>
      <c r="I15" s="655"/>
      <c r="J15" s="655"/>
      <c r="K15" s="655"/>
      <c r="L15" s="655"/>
      <c r="M15" s="655"/>
      <c r="N15" s="656"/>
      <c r="O15" s="654"/>
      <c r="P15" s="655"/>
      <c r="Q15" s="655"/>
      <c r="R15" s="655"/>
      <c r="S15" s="655"/>
      <c r="T15" s="655"/>
      <c r="U15" s="655"/>
      <c r="V15" s="656"/>
      <c r="W15" s="654"/>
      <c r="X15" s="655"/>
      <c r="Y15" s="655"/>
      <c r="Z15" s="655"/>
      <c r="AA15" s="655"/>
      <c r="AB15" s="655"/>
      <c r="AC15" s="655"/>
      <c r="AD15" s="656"/>
      <c r="AE15" s="671"/>
      <c r="AF15" s="672"/>
      <c r="AG15" s="675"/>
      <c r="AH15" s="675"/>
      <c r="AI15" s="675"/>
      <c r="AJ15" s="675"/>
      <c r="AK15" s="675"/>
      <c r="AL15" s="675"/>
      <c r="AM15" s="675"/>
      <c r="AN15" s="676"/>
      <c r="AO15" s="31" t="b">
        <f>G15="X"</f>
        <v>0</v>
      </c>
      <c r="AP15" s="31" t="b">
        <f>O15="X"</f>
        <v>0</v>
      </c>
      <c r="AQ15" s="31" t="b">
        <f>W15="X"</f>
        <v>0</v>
      </c>
      <c r="AR15" s="31" t="b">
        <f>AE15="X"</f>
        <v>0</v>
      </c>
      <c r="AS15" s="32">
        <f>COUNTIF(AO15:AR15,TRUE)</f>
        <v>0</v>
      </c>
      <c r="AT15" s="33"/>
      <c r="AV15" s="191"/>
      <c r="AW15" s="189"/>
      <c r="AX15" s="192"/>
      <c r="AY15" s="192"/>
      <c r="AZ15" s="192"/>
      <c r="BA15" s="192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</row>
    <row r="16" spans="1:73" s="31" customFormat="1" ht="32.25" customHeight="1">
      <c r="A16" s="683" t="str">
        <f>Sprachen!L367</f>
        <v>Werkstoff</v>
      </c>
      <c r="B16" s="684"/>
      <c r="C16" s="684"/>
      <c r="D16" s="684"/>
      <c r="E16" s="684"/>
      <c r="F16" s="685"/>
      <c r="G16" s="686" t="str">
        <f>Sprachen!L315</f>
        <v>Serienwerkstoff
gemäß Spezifikation</v>
      </c>
      <c r="H16" s="686"/>
      <c r="I16" s="686"/>
      <c r="J16" s="686"/>
      <c r="K16" s="686"/>
      <c r="L16" s="686"/>
      <c r="M16" s="686"/>
      <c r="N16" s="687"/>
      <c r="O16" s="686" t="str">
        <f>Sprachen!L175</f>
        <v xml:space="preserve">Kein Serienwerkstoff oder andere Verarbeitung,
Kundenakzeptanz liegt vor </v>
      </c>
      <c r="P16" s="687"/>
      <c r="Q16" s="687"/>
      <c r="R16" s="687"/>
      <c r="S16" s="687"/>
      <c r="T16" s="687"/>
      <c r="U16" s="687"/>
      <c r="V16" s="687"/>
      <c r="W16" s="686" t="str">
        <f>Sprachen!L176</f>
        <v>Kein Serienwerkstoff,
Spezifikation nicht erfüllt/nicht nachgewiesen</v>
      </c>
      <c r="X16" s="686"/>
      <c r="Y16" s="686"/>
      <c r="Z16" s="686"/>
      <c r="AA16" s="686"/>
      <c r="AB16" s="686"/>
      <c r="AC16" s="686"/>
      <c r="AD16" s="687"/>
      <c r="AE16" s="669"/>
      <c r="AF16" s="670"/>
      <c r="AG16" s="673"/>
      <c r="AH16" s="673"/>
      <c r="AI16" s="673"/>
      <c r="AJ16" s="673"/>
      <c r="AK16" s="673"/>
      <c r="AL16" s="673"/>
      <c r="AM16" s="673"/>
      <c r="AN16" s="674"/>
      <c r="AS16" s="32"/>
      <c r="AT16" s="33"/>
      <c r="AV16" s="191"/>
      <c r="AW16" s="189"/>
      <c r="AX16" s="192"/>
      <c r="AY16" s="192"/>
      <c r="AZ16" s="192"/>
      <c r="BA16" s="192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</row>
    <row r="17" spans="1:73" s="31" customFormat="1" ht="9.95" customHeight="1" thickBot="1">
      <c r="A17" s="649"/>
      <c r="B17" s="650"/>
      <c r="C17" s="650"/>
      <c r="D17" s="650"/>
      <c r="E17" s="650"/>
      <c r="F17" s="651"/>
      <c r="G17" s="654"/>
      <c r="H17" s="655"/>
      <c r="I17" s="655"/>
      <c r="J17" s="655"/>
      <c r="K17" s="655"/>
      <c r="L17" s="655"/>
      <c r="M17" s="655"/>
      <c r="N17" s="656"/>
      <c r="O17" s="654"/>
      <c r="P17" s="655"/>
      <c r="Q17" s="655"/>
      <c r="R17" s="655"/>
      <c r="S17" s="655"/>
      <c r="T17" s="655"/>
      <c r="U17" s="655"/>
      <c r="V17" s="656"/>
      <c r="W17" s="654"/>
      <c r="X17" s="655"/>
      <c r="Y17" s="655"/>
      <c r="Z17" s="655"/>
      <c r="AA17" s="655"/>
      <c r="AB17" s="655"/>
      <c r="AC17" s="655"/>
      <c r="AD17" s="656"/>
      <c r="AE17" s="671"/>
      <c r="AF17" s="672"/>
      <c r="AG17" s="675"/>
      <c r="AH17" s="675"/>
      <c r="AI17" s="675"/>
      <c r="AJ17" s="675"/>
      <c r="AK17" s="675"/>
      <c r="AL17" s="675"/>
      <c r="AM17" s="675"/>
      <c r="AN17" s="676"/>
      <c r="AO17" s="31" t="b">
        <f>G17="X"</f>
        <v>0</v>
      </c>
      <c r="AP17" s="31" t="b">
        <f>O17="X"</f>
        <v>0</v>
      </c>
      <c r="AQ17" s="31" t="b">
        <f>W17="X"</f>
        <v>0</v>
      </c>
      <c r="AR17" s="31" t="b">
        <f>AE17="X"</f>
        <v>0</v>
      </c>
      <c r="AS17" s="32">
        <f>COUNTIF(AO17:AR17,TRUE)</f>
        <v>0</v>
      </c>
      <c r="AT17" s="33"/>
      <c r="AV17" s="191"/>
      <c r="AW17" s="189"/>
      <c r="AX17" s="192"/>
      <c r="AY17" s="192"/>
      <c r="AZ17" s="192"/>
      <c r="BA17" s="192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</row>
    <row r="18" spans="1:73" s="31" customFormat="1" ht="39.75" customHeight="1">
      <c r="A18" s="683" t="str">
        <f>Sprachen!L145</f>
        <v>Funktion/EMV/ ESD</v>
      </c>
      <c r="B18" s="684"/>
      <c r="C18" s="684"/>
      <c r="D18" s="684"/>
      <c r="E18" s="684"/>
      <c r="F18" s="685"/>
      <c r="G18" s="686" t="str">
        <f>Sprachen!L146</f>
        <v>Funktion erfüllt,
entspricht Spezifikation</v>
      </c>
      <c r="H18" s="686"/>
      <c r="I18" s="686"/>
      <c r="J18" s="686"/>
      <c r="K18" s="686"/>
      <c r="L18" s="686"/>
      <c r="M18" s="686"/>
      <c r="N18" s="687"/>
      <c r="O18" s="686" t="str">
        <f>Sprachen!L11</f>
        <v xml:space="preserve">Abweichung zur Spezifikation,
Kundenakzeptanz liegt vor </v>
      </c>
      <c r="P18" s="687"/>
      <c r="Q18" s="687"/>
      <c r="R18" s="687"/>
      <c r="S18" s="687"/>
      <c r="T18" s="687"/>
      <c r="U18" s="687"/>
      <c r="V18" s="687"/>
      <c r="W18" s="686" t="str">
        <f>Sprachen!L147</f>
        <v>Funktion n. i. O. bzw. Funktion nicht nachgewiesen,
Spezifikation nicht erfüllt</v>
      </c>
      <c r="X18" s="686"/>
      <c r="Y18" s="686"/>
      <c r="Z18" s="686"/>
      <c r="AA18" s="686"/>
      <c r="AB18" s="686"/>
      <c r="AC18" s="686"/>
      <c r="AD18" s="686"/>
      <c r="AE18" s="679"/>
      <c r="AF18" s="680"/>
      <c r="AG18" s="673"/>
      <c r="AH18" s="673"/>
      <c r="AI18" s="673"/>
      <c r="AJ18" s="673"/>
      <c r="AK18" s="673"/>
      <c r="AL18" s="673"/>
      <c r="AM18" s="673"/>
      <c r="AN18" s="674"/>
      <c r="AO18" s="34"/>
      <c r="AP18" s="35"/>
      <c r="AQ18" s="35"/>
      <c r="AR18" s="35"/>
      <c r="AS18" s="36"/>
      <c r="AT18" s="677"/>
      <c r="AU18" s="32"/>
      <c r="AV18" s="193"/>
      <c r="AW18" s="189"/>
      <c r="AX18" s="194"/>
      <c r="AY18" s="192"/>
      <c r="AZ18" s="192"/>
      <c r="BA18" s="192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</row>
    <row r="19" spans="1:73" s="31" customFormat="1" ht="9.95" customHeight="1" thickBot="1">
      <c r="A19" s="649"/>
      <c r="B19" s="650"/>
      <c r="C19" s="650"/>
      <c r="D19" s="650"/>
      <c r="E19" s="650"/>
      <c r="F19" s="651"/>
      <c r="G19" s="654"/>
      <c r="H19" s="655"/>
      <c r="I19" s="655"/>
      <c r="J19" s="655"/>
      <c r="K19" s="655"/>
      <c r="L19" s="655"/>
      <c r="M19" s="655"/>
      <c r="N19" s="656"/>
      <c r="O19" s="654"/>
      <c r="P19" s="655"/>
      <c r="Q19" s="655"/>
      <c r="R19" s="655"/>
      <c r="S19" s="655"/>
      <c r="T19" s="655"/>
      <c r="U19" s="655"/>
      <c r="V19" s="656"/>
      <c r="W19" s="654"/>
      <c r="X19" s="655"/>
      <c r="Y19" s="655"/>
      <c r="Z19" s="655"/>
      <c r="AA19" s="655"/>
      <c r="AB19" s="655"/>
      <c r="AC19" s="655"/>
      <c r="AD19" s="656"/>
      <c r="AE19" s="671"/>
      <c r="AF19" s="672"/>
      <c r="AG19" s="675"/>
      <c r="AH19" s="675"/>
      <c r="AI19" s="675"/>
      <c r="AJ19" s="675"/>
      <c r="AK19" s="675"/>
      <c r="AL19" s="675"/>
      <c r="AM19" s="675"/>
      <c r="AN19" s="676"/>
      <c r="AO19" s="31" t="b">
        <f>G19="X"</f>
        <v>0</v>
      </c>
      <c r="AP19" s="31" t="b">
        <f>O19="X"</f>
        <v>0</v>
      </c>
      <c r="AQ19" s="31" t="b">
        <f>W19="X"</f>
        <v>0</v>
      </c>
      <c r="AR19" s="31" t="b">
        <f>AE19="X"</f>
        <v>0</v>
      </c>
      <c r="AS19" s="32">
        <f>COUNTIF(AO19:AR19,TRUE)</f>
        <v>0</v>
      </c>
      <c r="AT19" s="678"/>
      <c r="AU19" s="32"/>
      <c r="AV19" s="193"/>
      <c r="AW19" s="189"/>
      <c r="AX19" s="194"/>
      <c r="AY19" s="192"/>
      <c r="AZ19" s="192"/>
      <c r="BA19" s="192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</row>
    <row r="20" spans="1:73" s="31" customFormat="1" ht="39.75" customHeight="1">
      <c r="A20" s="683" t="str">
        <f>Sprachen!L250</f>
        <v>Oberfläche/ Struktur
Farbe/Narbung</v>
      </c>
      <c r="B20" s="684"/>
      <c r="C20" s="684"/>
      <c r="D20" s="684"/>
      <c r="E20" s="684"/>
      <c r="F20" s="685"/>
      <c r="G20" s="686" t="str">
        <f>Sprachen!L167</f>
        <v xml:space="preserve">i. O.  </v>
      </c>
      <c r="H20" s="686"/>
      <c r="I20" s="686"/>
      <c r="J20" s="686"/>
      <c r="K20" s="686"/>
      <c r="L20" s="686"/>
      <c r="M20" s="686"/>
      <c r="N20" s="687"/>
      <c r="O20" s="686" t="str">
        <f>Sprachen!L126</f>
        <v xml:space="preserve">Entspricht nicht dem Serienstand, Kundenakzeptanz liegt vor </v>
      </c>
      <c r="P20" s="687"/>
      <c r="Q20" s="687"/>
      <c r="R20" s="687"/>
      <c r="S20" s="687"/>
      <c r="T20" s="687"/>
      <c r="U20" s="687"/>
      <c r="V20" s="687"/>
      <c r="W20" s="686" t="str">
        <f>Sprachen!L125</f>
        <v>Entspricht nicht dem Serienstand,
Kundenakzeptanz liegt nicht vor</v>
      </c>
      <c r="X20" s="686"/>
      <c r="Y20" s="686"/>
      <c r="Z20" s="686"/>
      <c r="AA20" s="686"/>
      <c r="AB20" s="686"/>
      <c r="AC20" s="686"/>
      <c r="AD20" s="687"/>
      <c r="AE20" s="681"/>
      <c r="AF20" s="682"/>
      <c r="AG20" s="673"/>
      <c r="AH20" s="673"/>
      <c r="AI20" s="673"/>
      <c r="AJ20" s="673"/>
      <c r="AK20" s="673"/>
      <c r="AL20" s="673"/>
      <c r="AM20" s="673"/>
      <c r="AN20" s="674"/>
      <c r="AO20" s="34"/>
      <c r="AP20" s="35"/>
      <c r="AQ20" s="35"/>
      <c r="AR20" s="35"/>
      <c r="AS20" s="36"/>
      <c r="AT20" s="678"/>
      <c r="AU20" s="37"/>
      <c r="AV20" s="195"/>
      <c r="AW20" s="189"/>
      <c r="AX20" s="196"/>
      <c r="AY20" s="192"/>
      <c r="AZ20" s="192"/>
      <c r="BA20" s="192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</row>
    <row r="21" spans="1:73" s="31" customFormat="1" ht="9.95" customHeight="1" thickBot="1">
      <c r="A21" s="649"/>
      <c r="B21" s="650"/>
      <c r="C21" s="650"/>
      <c r="D21" s="650"/>
      <c r="E21" s="650"/>
      <c r="F21" s="651"/>
      <c r="G21" s="654"/>
      <c r="H21" s="655"/>
      <c r="I21" s="655"/>
      <c r="J21" s="655"/>
      <c r="K21" s="655"/>
      <c r="L21" s="655"/>
      <c r="M21" s="655"/>
      <c r="N21" s="656"/>
      <c r="O21" s="654"/>
      <c r="P21" s="655"/>
      <c r="Q21" s="655"/>
      <c r="R21" s="655"/>
      <c r="S21" s="655"/>
      <c r="T21" s="655"/>
      <c r="U21" s="655"/>
      <c r="V21" s="656"/>
      <c r="W21" s="654"/>
      <c r="X21" s="655"/>
      <c r="Y21" s="655"/>
      <c r="Z21" s="655"/>
      <c r="AA21" s="655"/>
      <c r="AB21" s="655"/>
      <c r="AC21" s="655"/>
      <c r="AD21" s="656"/>
      <c r="AE21" s="671"/>
      <c r="AF21" s="672"/>
      <c r="AG21" s="675"/>
      <c r="AH21" s="675"/>
      <c r="AI21" s="675"/>
      <c r="AJ21" s="675"/>
      <c r="AK21" s="675"/>
      <c r="AL21" s="675"/>
      <c r="AM21" s="675"/>
      <c r="AN21" s="676"/>
      <c r="AO21" s="31" t="b">
        <f>G21="X"</f>
        <v>0</v>
      </c>
      <c r="AP21" s="31" t="b">
        <f>O21="X"</f>
        <v>0</v>
      </c>
      <c r="AQ21" s="31" t="b">
        <f>W21="X"</f>
        <v>0</v>
      </c>
      <c r="AR21" s="31" t="b">
        <f>AE21="X"</f>
        <v>0</v>
      </c>
      <c r="AS21" s="32">
        <f>COUNTIF(AO21:AR21,TRUE)</f>
        <v>0</v>
      </c>
      <c r="AT21" s="678"/>
      <c r="AU21" s="32"/>
      <c r="AV21" s="193"/>
      <c r="AW21" s="189"/>
      <c r="AX21" s="194"/>
      <c r="AY21" s="192"/>
      <c r="AZ21" s="192"/>
      <c r="BA21" s="192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</row>
    <row r="22" spans="1:73" s="31" customFormat="1" ht="40.5" customHeight="1">
      <c r="A22" s="683" t="str">
        <f>Sprachen!L265</f>
        <v>PPF-Status Lieferkette</v>
      </c>
      <c r="B22" s="684"/>
      <c r="C22" s="684"/>
      <c r="D22" s="684"/>
      <c r="E22" s="684"/>
      <c r="F22" s="685"/>
      <c r="G22" s="686" t="str">
        <f>Sprachen!L190</f>
        <v>Kunden-/Serientauglich (Anforderungen erfüllt oder Abweichungen nach Risikoanalyse akzeptiert)</v>
      </c>
      <c r="H22" s="686"/>
      <c r="I22" s="686"/>
      <c r="J22" s="686"/>
      <c r="K22" s="686"/>
      <c r="L22" s="686"/>
      <c r="M22" s="686"/>
      <c r="N22" s="687"/>
      <c r="O22" s="686" t="str">
        <f>Sprachen!L192</f>
        <v>Kunden-/Serientauglich nach Risikobewertung,
aktualisierte PPF-Dokumentation erforderlich</v>
      </c>
      <c r="P22" s="687"/>
      <c r="Q22" s="687"/>
      <c r="R22" s="687"/>
      <c r="S22" s="687"/>
      <c r="T22" s="687"/>
      <c r="U22" s="687"/>
      <c r="V22" s="687"/>
      <c r="W22" s="686" t="str">
        <f>Sprachen!L244</f>
        <v>Nicht kunden- oder serientauglich bzw. noch nicht freigegeben</v>
      </c>
      <c r="X22" s="686"/>
      <c r="Y22" s="686"/>
      <c r="Z22" s="686"/>
      <c r="AA22" s="686"/>
      <c r="AB22" s="686"/>
      <c r="AC22" s="686"/>
      <c r="AD22" s="687"/>
      <c r="AE22" s="681"/>
      <c r="AF22" s="682"/>
      <c r="AG22" s="673"/>
      <c r="AH22" s="673"/>
      <c r="AI22" s="673"/>
      <c r="AJ22" s="673"/>
      <c r="AK22" s="673"/>
      <c r="AL22" s="673"/>
      <c r="AM22" s="673"/>
      <c r="AN22" s="674"/>
      <c r="AS22" s="32"/>
      <c r="AT22" s="33"/>
      <c r="AU22" s="38"/>
      <c r="AV22" s="197"/>
      <c r="AW22" s="197"/>
      <c r="AX22" s="197"/>
      <c r="AY22" s="197"/>
      <c r="AZ22" s="197"/>
      <c r="BA22" s="192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</row>
    <row r="23" spans="1:73" s="31" customFormat="1" ht="9.95" customHeight="1" thickBot="1">
      <c r="A23" s="649"/>
      <c r="B23" s="650"/>
      <c r="C23" s="650"/>
      <c r="D23" s="650"/>
      <c r="E23" s="650"/>
      <c r="F23" s="651"/>
      <c r="G23" s="654"/>
      <c r="H23" s="655"/>
      <c r="I23" s="655"/>
      <c r="J23" s="655"/>
      <c r="K23" s="655"/>
      <c r="L23" s="655"/>
      <c r="M23" s="655"/>
      <c r="N23" s="656"/>
      <c r="O23" s="654"/>
      <c r="P23" s="655"/>
      <c r="Q23" s="655"/>
      <c r="R23" s="655"/>
      <c r="S23" s="655"/>
      <c r="T23" s="655"/>
      <c r="U23" s="655"/>
      <c r="V23" s="656"/>
      <c r="W23" s="654"/>
      <c r="X23" s="655"/>
      <c r="Y23" s="655"/>
      <c r="Z23" s="655"/>
      <c r="AA23" s="655"/>
      <c r="AB23" s="655"/>
      <c r="AC23" s="655"/>
      <c r="AD23" s="656"/>
      <c r="AE23" s="671"/>
      <c r="AF23" s="672"/>
      <c r="AG23" s="675"/>
      <c r="AH23" s="675"/>
      <c r="AI23" s="675"/>
      <c r="AJ23" s="675"/>
      <c r="AK23" s="675"/>
      <c r="AL23" s="675"/>
      <c r="AM23" s="675"/>
      <c r="AN23" s="676"/>
      <c r="AO23" s="31" t="b">
        <f>G23="X"</f>
        <v>0</v>
      </c>
      <c r="AP23" s="31" t="b">
        <f>O23="X"</f>
        <v>0</v>
      </c>
      <c r="AQ23" s="31" t="b">
        <f>W23="X"</f>
        <v>0</v>
      </c>
      <c r="AR23" s="31" t="b">
        <f>AE23="X"</f>
        <v>0</v>
      </c>
      <c r="AS23" s="32">
        <f>COUNTIF(AO23:AR23,TRUE)</f>
        <v>0</v>
      </c>
      <c r="AT23" s="39"/>
      <c r="AU23" s="32"/>
      <c r="AV23" s="125"/>
      <c r="AW23" s="121"/>
      <c r="AX23" s="126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</row>
    <row r="24" spans="1:73" s="31" customFormat="1" ht="41.25" customHeight="1">
      <c r="A24" s="683" t="str">
        <f>Sprachen!L356</f>
        <v>Verbaubarkeit (beim Kunden)</v>
      </c>
      <c r="B24" s="684"/>
      <c r="C24" s="684"/>
      <c r="D24" s="684"/>
      <c r="E24" s="684"/>
      <c r="F24" s="684"/>
      <c r="G24" s="652" t="str">
        <f>Sprachen!L353</f>
        <v>Verbaubar 
ohne Mehraufwand</v>
      </c>
      <c r="H24" s="652"/>
      <c r="I24" s="652"/>
      <c r="J24" s="652"/>
      <c r="K24" s="652"/>
      <c r="L24" s="652"/>
      <c r="M24" s="652"/>
      <c r="N24" s="652"/>
      <c r="O24" s="652" t="str">
        <f>Sprachen!L354</f>
        <v xml:space="preserve">Verbaubar mit Mehraufwand,
Kundenakzeptanz liegt vor </v>
      </c>
      <c r="P24" s="652"/>
      <c r="Q24" s="652"/>
      <c r="R24" s="652"/>
      <c r="S24" s="652"/>
      <c r="T24" s="652"/>
      <c r="U24" s="652"/>
      <c r="V24" s="652"/>
      <c r="W24" s="652" t="str">
        <f>Sprachen!L245</f>
        <v>Nicht verbaubar</v>
      </c>
      <c r="X24" s="652"/>
      <c r="Y24" s="652"/>
      <c r="Z24" s="652"/>
      <c r="AA24" s="652"/>
      <c r="AB24" s="652"/>
      <c r="AC24" s="652"/>
      <c r="AD24" s="652"/>
      <c r="AE24" s="691"/>
      <c r="AF24" s="692"/>
      <c r="AG24" s="673"/>
      <c r="AH24" s="673"/>
      <c r="AI24" s="673"/>
      <c r="AJ24" s="673"/>
      <c r="AK24" s="673"/>
      <c r="AL24" s="673"/>
      <c r="AM24" s="673"/>
      <c r="AN24" s="674"/>
      <c r="AS24" s="32"/>
      <c r="AT24" s="33"/>
      <c r="AV24" s="123"/>
      <c r="AW24" s="12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</row>
    <row r="25" spans="1:73" s="31" customFormat="1" ht="9.95" customHeight="1" thickBot="1">
      <c r="A25" s="724"/>
      <c r="B25" s="725"/>
      <c r="C25" s="725"/>
      <c r="D25" s="725"/>
      <c r="E25" s="725"/>
      <c r="F25" s="725"/>
      <c r="G25" s="688"/>
      <c r="H25" s="689"/>
      <c r="I25" s="689"/>
      <c r="J25" s="689"/>
      <c r="K25" s="689"/>
      <c r="L25" s="689"/>
      <c r="M25" s="689"/>
      <c r="N25" s="690"/>
      <c r="O25" s="688"/>
      <c r="P25" s="689"/>
      <c r="Q25" s="689"/>
      <c r="R25" s="689"/>
      <c r="S25" s="689"/>
      <c r="T25" s="689"/>
      <c r="U25" s="689"/>
      <c r="V25" s="690"/>
      <c r="W25" s="688"/>
      <c r="X25" s="689"/>
      <c r="Y25" s="689"/>
      <c r="Z25" s="689"/>
      <c r="AA25" s="689"/>
      <c r="AB25" s="689"/>
      <c r="AC25" s="689"/>
      <c r="AD25" s="690"/>
      <c r="AE25" s="693"/>
      <c r="AF25" s="694"/>
      <c r="AG25" s="695"/>
      <c r="AH25" s="695"/>
      <c r="AI25" s="695"/>
      <c r="AJ25" s="695"/>
      <c r="AK25" s="695"/>
      <c r="AL25" s="695"/>
      <c r="AM25" s="695"/>
      <c r="AN25" s="696"/>
      <c r="AO25" s="31" t="b">
        <f>G25="X"</f>
        <v>0</v>
      </c>
      <c r="AP25" s="31" t="b">
        <f>O25="X"</f>
        <v>0</v>
      </c>
      <c r="AQ25" s="31" t="b">
        <f>W25="X"</f>
        <v>0</v>
      </c>
      <c r="AR25" s="31" t="b">
        <f>AE25="X"</f>
        <v>0</v>
      </c>
      <c r="AS25" s="32">
        <f>COUNTIF(AO25:AR25,TRUE)</f>
        <v>0</v>
      </c>
      <c r="AT25" s="39"/>
      <c r="AU25" s="32"/>
      <c r="AV25" s="125"/>
      <c r="AW25" s="121"/>
      <c r="AX25" s="126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</row>
    <row r="26" spans="1:73" s="40" customFormat="1" ht="27.75" customHeight="1" thickBot="1" thickTop="1">
      <c r="A26" s="706" t="str">
        <f>Sprachen!L311</f>
        <v>Selbstbeurteilung Organisation</v>
      </c>
      <c r="B26" s="707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9" t="str">
        <f>IF(AND(AT26=6,AS26=0),IF(AQ26&gt;0,W13,IF(AP26&gt;0,O13,IF(AO26&gt;0,G13,""))),Sprachen!L9)</f>
        <v>Eingabe nicht korrekt, bitte prüfen</v>
      </c>
      <c r="T26" s="710"/>
      <c r="U26" s="710"/>
      <c r="V26" s="710"/>
      <c r="W26" s="710"/>
      <c r="X26" s="710"/>
      <c r="Y26" s="710"/>
      <c r="Z26" s="710"/>
      <c r="AA26" s="710"/>
      <c r="AB26" s="710"/>
      <c r="AC26" s="710"/>
      <c r="AD26" s="710"/>
      <c r="AE26" s="710"/>
      <c r="AF26" s="710"/>
      <c r="AG26" s="710"/>
      <c r="AH26" s="710"/>
      <c r="AI26" s="710"/>
      <c r="AJ26" s="710"/>
      <c r="AK26" s="710"/>
      <c r="AL26" s="710"/>
      <c r="AM26" s="710"/>
      <c r="AN26" s="711"/>
      <c r="AO26" s="40">
        <f>COUNTIF(AO14:AO25,TRUE)</f>
        <v>0</v>
      </c>
      <c r="AP26" s="40">
        <f>COUNTIF(AP14:AP25,TRUE)</f>
        <v>0</v>
      </c>
      <c r="AQ26" s="40">
        <f>COUNTIF(AQ14:AQ25,TRUE)</f>
        <v>0</v>
      </c>
      <c r="AR26" s="40">
        <f>COUNTIF(AR14:AR25,TRUE)</f>
        <v>0</v>
      </c>
      <c r="AS26" s="41">
        <f>COUNTIF(AS14:AS25,0)</f>
        <v>6</v>
      </c>
      <c r="AT26" s="40">
        <f>SUM(AO26:AR26)</f>
        <v>0</v>
      </c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</row>
    <row r="27" spans="1:40" ht="15.75" thickBot="1" thickTop="1">
      <c r="A27" s="712" t="str">
        <f>Sprachen!L84</f>
        <v>Bestätigung Organisation</v>
      </c>
      <c r="B27" s="713"/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713"/>
      <c r="AK27" s="713"/>
      <c r="AL27" s="713"/>
      <c r="AM27" s="713"/>
      <c r="AN27" s="714"/>
    </row>
    <row r="28" spans="1:40" ht="14.25">
      <c r="A28" s="619" t="str">
        <f>Sprachen!L234</f>
        <v>Name</v>
      </c>
      <c r="B28" s="376"/>
      <c r="C28" s="377"/>
      <c r="D28" s="377"/>
      <c r="E28" s="377"/>
      <c r="F28" s="377"/>
      <c r="G28" s="377"/>
      <c r="H28" s="378"/>
      <c r="I28" s="715" t="str">
        <f>IF(Deckblatt!I29&lt;&gt;"",Deckblatt!I29,"")</f>
        <v/>
      </c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7"/>
      <c r="V28" s="718" t="str">
        <f>Sprachen!L61</f>
        <v>Bemerkung</v>
      </c>
      <c r="W28" s="719"/>
      <c r="X28" s="719"/>
      <c r="Y28" s="719"/>
      <c r="Z28" s="720"/>
      <c r="AA28" s="722"/>
      <c r="AB28" s="722"/>
      <c r="AC28" s="722"/>
      <c r="AD28" s="722"/>
      <c r="AE28" s="722"/>
      <c r="AF28" s="722"/>
      <c r="AG28" s="722"/>
      <c r="AH28" s="722"/>
      <c r="AI28" s="722"/>
      <c r="AJ28" s="722"/>
      <c r="AK28" s="722"/>
      <c r="AL28" s="722"/>
      <c r="AM28" s="722"/>
      <c r="AN28" s="723"/>
    </row>
    <row r="29" spans="1:40" ht="14.25">
      <c r="A29" s="589" t="str">
        <f>Sprachen!L20</f>
        <v>Abteilung</v>
      </c>
      <c r="B29" s="384"/>
      <c r="C29" s="385"/>
      <c r="D29" s="385"/>
      <c r="E29" s="385"/>
      <c r="F29" s="385"/>
      <c r="G29" s="385"/>
      <c r="H29" s="386"/>
      <c r="I29" s="512" t="str">
        <f>IF(Deckblatt!I30&lt;&gt;"",Deckblatt!I30,"")</f>
        <v/>
      </c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4"/>
      <c r="V29" s="721"/>
      <c r="W29" s="366"/>
      <c r="X29" s="366"/>
      <c r="Y29" s="366"/>
      <c r="Z29" s="3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8"/>
    </row>
    <row r="30" spans="1:40" ht="14.25">
      <c r="A30" s="589" t="str">
        <f>Sprachen!L343</f>
        <v>Telefon</v>
      </c>
      <c r="B30" s="384"/>
      <c r="C30" s="385"/>
      <c r="D30" s="385"/>
      <c r="E30" s="385"/>
      <c r="F30" s="385"/>
      <c r="G30" s="385"/>
      <c r="H30" s="386"/>
      <c r="I30" s="512" t="str">
        <f>IF(Deckblatt!I31&lt;&gt;"",Deckblatt!I31,"")</f>
        <v/>
      </c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4"/>
      <c r="V30" s="721"/>
      <c r="W30" s="366"/>
      <c r="X30" s="366"/>
      <c r="Y30" s="366"/>
      <c r="Z30" s="3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8"/>
    </row>
    <row r="31" spans="1:40" ht="14.25">
      <c r="A31" s="589" t="str">
        <f>Sprachen!L119</f>
        <v>E-Mail/Fax-Nr.</v>
      </c>
      <c r="B31" s="384"/>
      <c r="C31" s="385"/>
      <c r="D31" s="385"/>
      <c r="E31" s="385"/>
      <c r="F31" s="385"/>
      <c r="G31" s="385"/>
      <c r="H31" s="386"/>
      <c r="I31" s="512" t="str">
        <f>IF(Deckblatt!I32&lt;&gt;"",Deckblatt!I32,"")</f>
        <v/>
      </c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4"/>
      <c r="V31" s="721"/>
      <c r="W31" s="366"/>
      <c r="X31" s="366"/>
      <c r="Y31" s="366"/>
      <c r="Z31" s="367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1"/>
    </row>
    <row r="32" spans="1:40" ht="30" customHeight="1" thickBot="1">
      <c r="A32" s="699" t="str">
        <f>Sprachen!L91</f>
        <v>Datum</v>
      </c>
      <c r="B32" s="700"/>
      <c r="C32" s="701"/>
      <c r="D32" s="701"/>
      <c r="E32" s="701"/>
      <c r="F32" s="701"/>
      <c r="G32" s="701"/>
      <c r="H32" s="702"/>
      <c r="I32" s="519" t="str">
        <f>IF(Deckblatt!I33&lt;&gt;"",Deckblatt!I33,"")</f>
        <v/>
      </c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1"/>
      <c r="V32" s="703" t="str">
        <f>Sprachen!L348</f>
        <v>Unterschrift</v>
      </c>
      <c r="W32" s="704"/>
      <c r="X32" s="704"/>
      <c r="Y32" s="704"/>
      <c r="Z32" s="705"/>
      <c r="AA32" s="697"/>
      <c r="AB32" s="697"/>
      <c r="AC32" s="697"/>
      <c r="AD32" s="697"/>
      <c r="AE32" s="697"/>
      <c r="AF32" s="697"/>
      <c r="AG32" s="697"/>
      <c r="AH32" s="697"/>
      <c r="AI32" s="697"/>
      <c r="AJ32" s="697"/>
      <c r="AK32" s="697"/>
      <c r="AL32" s="697"/>
      <c r="AM32" s="697"/>
      <c r="AN32" s="698"/>
    </row>
    <row r="33" s="110" customFormat="1" ht="15" thickTop="1"/>
    <row r="34" s="110" customFormat="1" ht="14.25"/>
    <row r="35" s="110" customFormat="1" ht="14.25"/>
    <row r="36" s="110" customFormat="1" ht="14.25"/>
    <row r="37" s="110" customFormat="1" ht="14.25"/>
    <row r="38" s="110" customFormat="1" ht="14.25"/>
    <row r="39" s="110" customFormat="1" ht="14.25"/>
    <row r="40" s="110" customFormat="1" ht="14.25"/>
    <row r="41" s="110" customFormat="1" ht="14.25"/>
    <row r="42" s="110" customFormat="1" ht="14.25"/>
    <row r="43" s="110" customFormat="1" ht="14.25"/>
    <row r="44" s="110" customFormat="1" ht="14.25"/>
    <row r="45" s="110" customFormat="1" ht="14.25"/>
    <row r="46" s="110" customFormat="1" ht="14.25"/>
    <row r="47" s="110" customFormat="1" ht="14.25"/>
    <row r="48" s="110" customFormat="1" ht="14.25"/>
    <row r="49" s="110" customFormat="1" ht="14.25"/>
    <row r="50" s="110" customFormat="1" ht="14.25"/>
    <row r="51" s="110" customFormat="1" ht="14.25"/>
    <row r="52" s="110" customFormat="1" ht="14.25"/>
    <row r="53" s="110" customFormat="1" ht="14.25"/>
    <row r="54" s="110" customFormat="1" ht="14.25"/>
    <row r="55" s="110" customFormat="1" ht="14.25"/>
    <row r="56" s="110" customFormat="1" ht="14.25"/>
    <row r="57" s="110" customFormat="1" ht="14.25"/>
    <row r="58" s="110" customFormat="1" ht="14.25"/>
    <row r="59" s="110" customFormat="1" ht="14.25"/>
    <row r="60" s="110" customFormat="1" ht="14.25"/>
    <row r="61" s="110" customFormat="1" ht="14.25"/>
    <row r="62" s="110" customFormat="1" ht="14.25"/>
    <row r="63" s="110" customFormat="1" ht="14.25"/>
    <row r="64" s="110" customFormat="1" ht="14.25"/>
    <row r="65" s="110" customFormat="1" ht="14.25"/>
    <row r="66" s="110" customFormat="1" ht="14.25"/>
    <row r="67" s="110" customFormat="1" ht="14.25"/>
    <row r="68" s="110" customFormat="1" ht="14.25"/>
    <row r="69" s="110" customFormat="1" ht="14.25"/>
    <row r="70" s="110" customFormat="1" ht="14.25"/>
    <row r="71" s="110" customFormat="1" ht="14.25"/>
    <row r="72" s="110" customFormat="1" ht="14.25"/>
    <row r="73" s="110" customFormat="1" ht="14.25"/>
    <row r="74" s="110" customFormat="1" ht="14.25"/>
    <row r="75" s="110" customFormat="1" ht="14.25"/>
    <row r="76" s="110" customFormat="1" ht="14.25"/>
    <row r="77" s="110" customFormat="1" ht="14.25"/>
    <row r="78" s="110" customFormat="1" ht="14.25"/>
    <row r="79" s="110" customFormat="1" ht="14.25"/>
    <row r="80" s="110" customFormat="1" ht="14.25"/>
    <row r="81" s="110" customFormat="1" ht="14.25"/>
    <row r="82" s="110" customFormat="1" ht="14.25"/>
    <row r="83" s="110" customFormat="1" ht="14.25"/>
    <row r="84" s="110" customFormat="1" ht="14.25"/>
    <row r="85" s="110" customFormat="1" ht="14.25"/>
    <row r="86" s="110" customFormat="1" ht="14.25"/>
    <row r="87" s="110" customFormat="1" ht="14.25"/>
    <row r="88" s="110" customFormat="1" ht="14.25"/>
    <row r="89" s="110" customFormat="1" ht="14.25"/>
    <row r="90" s="110" customFormat="1" ht="14.25"/>
    <row r="91" s="110" customFormat="1" ht="14.25"/>
    <row r="92" s="110" customFormat="1" ht="14.25"/>
    <row r="93" s="110" customFormat="1" ht="14.25"/>
    <row r="94" s="110" customFormat="1" ht="14.25"/>
    <row r="95" s="110" customFormat="1" ht="14.25"/>
    <row r="96" s="110" customFormat="1" ht="14.25"/>
    <row r="97" s="110" customFormat="1" ht="14.25"/>
    <row r="98" s="110" customFormat="1" ht="14.25"/>
    <row r="99" s="110" customFormat="1" ht="14.25"/>
    <row r="100" s="110" customFormat="1" ht="14.25"/>
    <row r="101" s="110" customFormat="1" ht="14.25"/>
    <row r="102" s="110" customFormat="1" ht="14.25"/>
    <row r="103" s="110" customFormat="1" ht="14.25"/>
    <row r="104" s="110" customFormat="1" ht="14.25"/>
    <row r="105" s="110" customFormat="1" ht="14.25"/>
    <row r="106" s="110" customFormat="1" ht="14.25"/>
    <row r="107" s="110" customFormat="1" ht="14.25"/>
    <row r="108" s="110" customFormat="1" ht="14.25"/>
    <row r="109" s="110" customFormat="1" ht="14.25"/>
    <row r="110" s="110" customFormat="1" ht="14.25"/>
    <row r="111" s="110" customFormat="1" ht="14.25"/>
    <row r="112" s="110" customFormat="1" ht="14.25"/>
    <row r="113" s="110" customFormat="1" ht="14.25"/>
    <row r="114" s="110" customFormat="1" ht="14.25"/>
    <row r="115" s="110" customFormat="1" ht="14.25"/>
    <row r="116" s="110" customFormat="1" ht="14.25"/>
    <row r="117" s="110" customFormat="1" ht="14.25"/>
    <row r="118" s="110" customFormat="1" ht="14.25"/>
    <row r="119" s="110" customFormat="1" ht="14.25"/>
    <row r="120" s="110" customFormat="1" ht="14.25"/>
    <row r="121" s="110" customFormat="1" ht="14.25"/>
    <row r="122" s="110" customFormat="1" ht="14.25"/>
    <row r="123" s="110" customFormat="1" ht="14.25"/>
    <row r="124" s="110" customFormat="1" ht="14.25"/>
    <row r="125" s="110" customFormat="1" ht="14.25"/>
    <row r="126" s="110" customFormat="1" ht="14.25"/>
    <row r="127" s="110" customFormat="1" ht="14.25"/>
    <row r="128" s="110" customFormat="1" ht="14.25"/>
    <row r="129" s="110" customFormat="1" ht="14.25"/>
    <row r="130" s="110" customFormat="1" ht="14.25"/>
    <row r="131" s="110" customFormat="1" ht="14.25"/>
    <row r="132" s="110" customFormat="1" ht="14.25"/>
    <row r="133" s="110" customFormat="1" ht="14.25"/>
    <row r="134" s="110" customFormat="1" ht="14.25"/>
    <row r="135" s="110" customFormat="1" ht="14.25"/>
    <row r="136" s="110" customFormat="1" ht="14.25"/>
    <row r="137" s="110" customFormat="1" ht="14.25"/>
    <row r="138" s="110" customFormat="1" ht="14.25"/>
    <row r="139" s="110" customFormat="1" ht="14.25"/>
    <row r="140" s="110" customFormat="1" ht="14.25"/>
    <row r="141" s="110" customFormat="1" ht="14.25"/>
    <row r="142" s="110" customFormat="1" ht="14.25"/>
    <row r="143" s="110" customFormat="1" ht="14.25"/>
    <row r="144" s="110" customFormat="1" ht="14.25"/>
    <row r="145" s="110" customFormat="1" ht="14.25"/>
    <row r="146" s="110" customFormat="1" ht="14.25"/>
    <row r="147" s="110" customFormat="1" ht="14.25"/>
    <row r="148" s="110" customFormat="1" ht="14.25"/>
    <row r="149" s="110" customFormat="1" ht="14.25"/>
    <row r="150" s="110" customFormat="1" ht="14.25"/>
  </sheetData>
  <mergeCells count="138">
    <mergeCell ref="AE22:AF22"/>
    <mergeCell ref="AE23:AF23"/>
    <mergeCell ref="AG22:AN23"/>
    <mergeCell ref="AE24:AF24"/>
    <mergeCell ref="AE25:AF25"/>
    <mergeCell ref="AG24:AN25"/>
    <mergeCell ref="AA32:AN32"/>
    <mergeCell ref="I30:U30"/>
    <mergeCell ref="A31:H31"/>
    <mergeCell ref="I31:U31"/>
    <mergeCell ref="A32:H32"/>
    <mergeCell ref="I32:U32"/>
    <mergeCell ref="V32:Z32"/>
    <mergeCell ref="A26:R26"/>
    <mergeCell ref="S26:AN26"/>
    <mergeCell ref="A27:AN27"/>
    <mergeCell ref="A28:H28"/>
    <mergeCell ref="I28:U28"/>
    <mergeCell ref="V28:Z31"/>
    <mergeCell ref="AA28:AN31"/>
    <mergeCell ref="A29:H29"/>
    <mergeCell ref="I29:U29"/>
    <mergeCell ref="A30:H30"/>
    <mergeCell ref="A24:F25"/>
    <mergeCell ref="G24:N24"/>
    <mergeCell ref="O24:V24"/>
    <mergeCell ref="W24:AD24"/>
    <mergeCell ref="G25:N25"/>
    <mergeCell ref="O25:V25"/>
    <mergeCell ref="W25:AD25"/>
    <mergeCell ref="A22:F23"/>
    <mergeCell ref="G22:N22"/>
    <mergeCell ref="O22:V22"/>
    <mergeCell ref="W22:AD22"/>
    <mergeCell ref="G23:N23"/>
    <mergeCell ref="O23:V23"/>
    <mergeCell ref="W23:AD23"/>
    <mergeCell ref="A20:F21"/>
    <mergeCell ref="A16:F17"/>
    <mergeCell ref="G16:N16"/>
    <mergeCell ref="O16:V16"/>
    <mergeCell ref="W16:AD16"/>
    <mergeCell ref="G17:N17"/>
    <mergeCell ref="O17:V17"/>
    <mergeCell ref="W17:AD17"/>
    <mergeCell ref="G20:N20"/>
    <mergeCell ref="O20:V20"/>
    <mergeCell ref="W20:AD20"/>
    <mergeCell ref="G21:N21"/>
    <mergeCell ref="O21:V21"/>
    <mergeCell ref="W21:AD21"/>
    <mergeCell ref="A18:F19"/>
    <mergeCell ref="G18:N18"/>
    <mergeCell ref="O18:V18"/>
    <mergeCell ref="W18:AD18"/>
    <mergeCell ref="AE13:AF13"/>
    <mergeCell ref="AG13:AN13"/>
    <mergeCell ref="AE14:AF14"/>
    <mergeCell ref="AE15:AF15"/>
    <mergeCell ref="AG14:AN15"/>
    <mergeCell ref="AT18:AT21"/>
    <mergeCell ref="G19:N19"/>
    <mergeCell ref="O19:V19"/>
    <mergeCell ref="W19:AD19"/>
    <mergeCell ref="AE16:AF16"/>
    <mergeCell ref="AE17:AF17"/>
    <mergeCell ref="AG16:AN17"/>
    <mergeCell ref="AE18:AF18"/>
    <mergeCell ref="AE19:AF19"/>
    <mergeCell ref="AG18:AN19"/>
    <mergeCell ref="AE20:AF20"/>
    <mergeCell ref="AE21:AF21"/>
    <mergeCell ref="AG20:AN21"/>
    <mergeCell ref="A14:F15"/>
    <mergeCell ref="G14:N14"/>
    <mergeCell ref="O14:V14"/>
    <mergeCell ref="W14:AD14"/>
    <mergeCell ref="G15:N15"/>
    <mergeCell ref="O15:V15"/>
    <mergeCell ref="W15:AD15"/>
    <mergeCell ref="A12:N12"/>
    <mergeCell ref="A13:F13"/>
    <mergeCell ref="G13:N13"/>
    <mergeCell ref="O13:V13"/>
    <mergeCell ref="W13:AD13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</mergeCells>
  <conditionalFormatting sqref="I28:I32">
    <cfRule type="expression" priority="35" dxfId="13">
      <formula>$I28&lt;&gt;""</formula>
    </cfRule>
    <cfRule type="expression" priority="36" dxfId="1">
      <formula>$I28=""</formula>
    </cfRule>
  </conditionalFormatting>
  <conditionalFormatting sqref="AA28:AA32">
    <cfRule type="expression" priority="37" dxfId="13">
      <formula>$AA28&lt;&gt;""</formula>
    </cfRule>
    <cfRule type="expression" priority="38" dxfId="1">
      <formula>$AA28=""</formula>
    </cfRule>
  </conditionalFormatting>
  <conditionalFormatting sqref="U2:AN2">
    <cfRule type="expression" priority="33" dxfId="13">
      <formula>$U$2&lt;&gt;""</formula>
    </cfRule>
    <cfRule type="expression" priority="34" dxfId="1">
      <formula>$U$2=""</formula>
    </cfRule>
  </conditionalFormatting>
  <conditionalFormatting sqref="AI9:AN11 AI8 AI7:AN7 AI4 AI6">
    <cfRule type="expression" priority="31" dxfId="13">
      <formula>$AI4&lt;&gt;""</formula>
    </cfRule>
    <cfRule type="expression" priority="32" dxfId="1">
      <formula>$AI4=""</formula>
    </cfRule>
  </conditionalFormatting>
  <conditionalFormatting sqref="V4:AA11">
    <cfRule type="expression" priority="29" dxfId="13">
      <formula>$V4&lt;&gt;""</formula>
    </cfRule>
    <cfRule type="expression" priority="30" dxfId="1">
      <formula>$V4=""</formula>
    </cfRule>
  </conditionalFormatting>
  <conditionalFormatting sqref="H4:H11">
    <cfRule type="expression" priority="27" dxfId="13">
      <formula>$H4&lt;&gt;""</formula>
    </cfRule>
    <cfRule type="expression" priority="28" dxfId="1">
      <formula>$H4=""</formula>
    </cfRule>
  </conditionalFormatting>
  <conditionalFormatting sqref="G15:AE15">
    <cfRule type="expression" priority="23" dxfId="0">
      <formula>$AS15&gt;1</formula>
    </cfRule>
    <cfRule type="expression" priority="24" dxfId="13">
      <formula>$AS$15=1</formula>
    </cfRule>
    <cfRule type="expression" priority="25" dxfId="1">
      <formula>$AS$15=0</formula>
    </cfRule>
    <cfRule type="expression" priority="26" dxfId="163">
      <formula>G$15=""</formula>
    </cfRule>
  </conditionalFormatting>
  <conditionalFormatting sqref="G17:AE17">
    <cfRule type="expression" priority="19" dxfId="0">
      <formula>$AS$17&gt;1</formula>
    </cfRule>
    <cfRule type="expression" priority="20" dxfId="13">
      <formula>$AS$17=1</formula>
    </cfRule>
    <cfRule type="expression" priority="21" dxfId="1">
      <formula>$AS$17=0</formula>
    </cfRule>
    <cfRule type="expression" priority="22" dxfId="163">
      <formula>G$17=""</formula>
    </cfRule>
  </conditionalFormatting>
  <conditionalFormatting sqref="G19:AE19">
    <cfRule type="expression" priority="15" dxfId="0">
      <formula>$AS$19&gt;1</formula>
    </cfRule>
    <cfRule type="expression" priority="16" dxfId="13">
      <formula>$AS$19=1</formula>
    </cfRule>
    <cfRule type="expression" priority="17" dxfId="1">
      <formula>$AS$19=0</formula>
    </cfRule>
    <cfRule type="expression" priority="18" dxfId="163">
      <formula>G$19=""</formula>
    </cfRule>
  </conditionalFormatting>
  <conditionalFormatting sqref="G21:AE21">
    <cfRule type="expression" priority="11" dxfId="0">
      <formula>$AS$21&gt;1</formula>
    </cfRule>
    <cfRule type="expression" priority="12" dxfId="13">
      <formula>$AS$21=1</formula>
    </cfRule>
    <cfRule type="expression" priority="13" dxfId="1">
      <formula>$AS$21=0</formula>
    </cfRule>
    <cfRule type="expression" priority="14" dxfId="163">
      <formula>G$21=""</formula>
    </cfRule>
  </conditionalFormatting>
  <conditionalFormatting sqref="G23:AE23">
    <cfRule type="expression" priority="7" dxfId="0">
      <formula>$AS$23&gt;1</formula>
    </cfRule>
    <cfRule type="expression" priority="8" dxfId="13">
      <formula>$AS$23=1</formula>
    </cfRule>
    <cfRule type="expression" priority="9" dxfId="1">
      <formula>$AS$23=0</formula>
    </cfRule>
    <cfRule type="expression" priority="10" dxfId="163">
      <formula>G$23=""</formula>
    </cfRule>
  </conditionalFormatting>
  <conditionalFormatting sqref="G25:AE25">
    <cfRule type="expression" priority="3" dxfId="0">
      <formula>$AS$25&gt;1</formula>
    </cfRule>
    <cfRule type="expression" priority="4" dxfId="13">
      <formula>$AS$25=1</formula>
    </cfRule>
    <cfRule type="expression" priority="5" dxfId="1">
      <formula>$AS$25=0</formula>
    </cfRule>
    <cfRule type="expression" priority="6" dxfId="163">
      <formula>G$25=""</formula>
    </cfRule>
  </conditionalFormatting>
  <conditionalFormatting sqref="AG20 AG14 AG16 AG18 AG22 AG24">
    <cfRule type="expression" priority="1" dxfId="13">
      <formula>$AF14&lt;&gt;""</formula>
    </cfRule>
    <cfRule type="expression" priority="2" dxfId="1">
      <formula>OR($AR15=TRUE,$AQ15=TRUE,$AP15=TRUE)</formula>
    </cfRule>
  </conditionalFormatting>
  <conditionalFormatting sqref="S26">
    <cfRule type="expression" priority="41" dxfId="614">
      <formula>$S$26=Sprachen!$L$6</formula>
    </cfRule>
  </conditionalFormatting>
  <conditionalFormatting sqref="S26:AN26">
    <cfRule type="expression" priority="39" dxfId="0">
      <formula>$S$26=Sprachen!$L$8</formula>
    </cfRule>
    <cfRule type="expression" priority="40" dxfId="1338">
      <formula>$S$26=Sprachen!$L$7</formula>
    </cfRule>
  </conditionalFormatting>
  <dataValidations count="1">
    <dataValidation type="list" allowBlank="1" showInputMessage="1" showErrorMessage="1" sqref="A12:N12">
      <formula1>Sprachen!$L$73:$L$74</formula1>
    </dataValidation>
  </dataValidation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4"/>
  <headerFooter>
    <oddHeader>&amp;L&amp;8Version: huber_1.0
Datum: 11.05.2021&amp;R&amp;G</oddHeader>
    <oddFooter>&amp;C&amp;P/&amp;N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>
            <xm:f>$S$26=Sprachen!$L$6</xm:f>
            <x14:dxf>
              <fill>
                <patternFill>
                  <bgColor theme="9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39">
            <xm:f>$S$26=Sprachen!$L$8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40">
            <xm:f>$S$26=Sprachen!$L$7</xm:f>
            <x14:dxf>
              <fill>
                <patternFill>
                  <bgColor rgb="FFFFFF00"/>
                </patternFill>
              </fill>
            </x14:dxf>
          </x14:cfRule>
          <xm:sqref>S26:AN26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U43"/>
  <sheetViews>
    <sheetView zoomScale="90" zoomScaleNormal="90" zoomScaleSheetLayoutView="140" workbookViewId="0" topLeftCell="A1">
      <selection activeCell="AX16" sqref="AX16"/>
    </sheetView>
  </sheetViews>
  <sheetFormatPr defaultColWidth="11.00390625" defaultRowHeight="14.25"/>
  <cols>
    <col min="1" max="6" width="1.75390625" style="0" customWidth="1"/>
    <col min="7" max="40" width="2.00390625" style="0" customWidth="1"/>
    <col min="41" max="47" width="11.00390625" style="0" hidden="1" customWidth="1"/>
    <col min="48" max="73" width="11.25390625" style="110" customWidth="1"/>
  </cols>
  <sheetData>
    <row r="1" spans="1:42" ht="17.25" customHeight="1" thickTop="1">
      <c r="A1" s="566" t="str">
        <f>Sprachen!L314</f>
        <v>Selbstbeurteilung Produktionsprozess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3"/>
      <c r="AP1" s="21" t="s">
        <v>621</v>
      </c>
    </row>
    <row r="2" spans="1:40" ht="17.25" customHeight="1" thickBot="1">
      <c r="A2" s="568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235" t="str">
        <f>Sprachen!L255</f>
        <v>Organisation</v>
      </c>
      <c r="O2" s="235"/>
      <c r="P2" s="235"/>
      <c r="Q2" s="235"/>
      <c r="R2" s="235"/>
      <c r="S2" s="235"/>
      <c r="T2" s="235"/>
      <c r="U2" s="236" t="str">
        <f>IF(Deckblatt!U2&lt;&gt;"",Deckblatt!U2,"")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571"/>
    </row>
    <row r="3" spans="1:73" s="14" customFormat="1" ht="15.75" thickBot="1" thickTop="1">
      <c r="A3" s="572" t="str">
        <f>Sprachen!L46</f>
        <v>Angaben zur Organisation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 t="str">
        <f>Sprachen!L44</f>
        <v>Angaben zu Mustern</v>
      </c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 t="str">
        <f>Sprachen!L45</f>
        <v>Angaben zum Kunden</v>
      </c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P3"/>
      <c r="AQ3"/>
      <c r="AR3"/>
      <c r="AS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</row>
    <row r="4" spans="1:40" ht="15" customHeight="1" thickTop="1">
      <c r="A4" s="573" t="str">
        <f>Sprachen!L75</f>
        <v>Berichtsnummer</v>
      </c>
      <c r="B4" s="574"/>
      <c r="C4" s="574"/>
      <c r="D4" s="574"/>
      <c r="E4" s="574"/>
      <c r="F4" s="574"/>
      <c r="G4" s="575"/>
      <c r="H4" s="576" t="str">
        <f>IF(Deckblatt!H16&lt;&gt;"",Deckblatt!H16,"")</f>
        <v/>
      </c>
      <c r="I4" s="577"/>
      <c r="J4" s="577"/>
      <c r="K4" s="577"/>
      <c r="L4" s="577"/>
      <c r="M4" s="577"/>
      <c r="N4" s="578"/>
      <c r="O4" s="579" t="str">
        <f>Sprachen!L198</f>
        <v>Lieferscheinnummer</v>
      </c>
      <c r="P4" s="580"/>
      <c r="Q4" s="580"/>
      <c r="R4" s="580"/>
      <c r="S4" s="580"/>
      <c r="T4" s="580"/>
      <c r="U4" s="581"/>
      <c r="V4" s="582" t="str">
        <f>IF(Deckblatt!V16&lt;&gt;"",Deckblatt!V16,"")</f>
        <v/>
      </c>
      <c r="W4" s="583"/>
      <c r="X4" s="583"/>
      <c r="Y4" s="583"/>
      <c r="Z4" s="583"/>
      <c r="AA4" s="584"/>
      <c r="AB4" s="585" t="str">
        <f>Sprachen!L187</f>
        <v>Kunde</v>
      </c>
      <c r="AC4" s="586"/>
      <c r="AD4" s="586"/>
      <c r="AE4" s="586"/>
      <c r="AF4" s="586"/>
      <c r="AG4" s="586"/>
      <c r="AH4" s="587"/>
      <c r="AI4" s="591" t="str">
        <f>IF(Deckblatt!AI16&lt;&gt;"",Deckblatt!AI16,"")</f>
        <v/>
      </c>
      <c r="AJ4" s="592"/>
      <c r="AK4" s="592"/>
      <c r="AL4" s="592"/>
      <c r="AM4" s="592"/>
      <c r="AN4" s="593"/>
    </row>
    <row r="5" spans="1:40" ht="14.25">
      <c r="A5" s="360" t="str">
        <f>Sprachen!L77</f>
        <v>Berichtsversion</v>
      </c>
      <c r="B5" s="361"/>
      <c r="C5" s="361"/>
      <c r="D5" s="361"/>
      <c r="E5" s="361"/>
      <c r="F5" s="361"/>
      <c r="G5" s="362"/>
      <c r="H5" s="363" t="str">
        <f>IF(Deckblatt!H17&lt;&gt;"",Deckblatt!H17,"")</f>
        <v/>
      </c>
      <c r="I5" s="364"/>
      <c r="J5" s="364"/>
      <c r="K5" s="364"/>
      <c r="L5" s="364"/>
      <c r="M5" s="364"/>
      <c r="N5" s="368"/>
      <c r="O5" s="589" t="str">
        <f>Sprachen!L197</f>
        <v>Liefermenge</v>
      </c>
      <c r="P5" s="385"/>
      <c r="Q5" s="385"/>
      <c r="R5" s="385"/>
      <c r="S5" s="385"/>
      <c r="T5" s="385"/>
      <c r="U5" s="386"/>
      <c r="V5" s="357" t="str">
        <f>IF(Deckblatt!V17&lt;&gt;"",Deckblatt!V17,"")</f>
        <v/>
      </c>
      <c r="W5" s="358"/>
      <c r="X5" s="358"/>
      <c r="Y5" s="358"/>
      <c r="Z5" s="358"/>
      <c r="AA5" s="590"/>
      <c r="AB5" s="588"/>
      <c r="AC5" s="382"/>
      <c r="AD5" s="382"/>
      <c r="AE5" s="382"/>
      <c r="AF5" s="382"/>
      <c r="AG5" s="382"/>
      <c r="AH5" s="383"/>
      <c r="AI5" s="390"/>
      <c r="AJ5" s="391"/>
      <c r="AK5" s="391"/>
      <c r="AL5" s="391"/>
      <c r="AM5" s="391"/>
      <c r="AN5" s="392"/>
    </row>
    <row r="6" spans="1:40" ht="14.25">
      <c r="A6" s="360" t="str">
        <f>Sprachen!L199</f>
        <v>Lieferstandort</v>
      </c>
      <c r="B6" s="361"/>
      <c r="C6" s="361"/>
      <c r="D6" s="361"/>
      <c r="E6" s="361"/>
      <c r="F6" s="361"/>
      <c r="G6" s="362"/>
      <c r="H6" s="363" t="str">
        <f>IF(Deckblatt!H18&lt;&gt;"",Deckblatt!H18,"")</f>
        <v/>
      </c>
      <c r="I6" s="364"/>
      <c r="J6" s="364"/>
      <c r="K6" s="364"/>
      <c r="L6" s="364"/>
      <c r="M6" s="364"/>
      <c r="N6" s="368"/>
      <c r="O6" s="360" t="str">
        <f>Sprachen!L89</f>
        <v>Chargennummer</v>
      </c>
      <c r="P6" s="361"/>
      <c r="Q6" s="361"/>
      <c r="R6" s="361"/>
      <c r="S6" s="361"/>
      <c r="T6" s="361"/>
      <c r="U6" s="362"/>
      <c r="V6" s="357" t="str">
        <f>IF(Deckblatt!V18&lt;&gt;"",Deckblatt!V18,"")</f>
        <v/>
      </c>
      <c r="W6" s="358"/>
      <c r="X6" s="358"/>
      <c r="Y6" s="358"/>
      <c r="Z6" s="358"/>
      <c r="AA6" s="590"/>
      <c r="AB6" s="609" t="str">
        <f>Sprachen!L87</f>
        <v>Bestellnr. PPF-Muster</v>
      </c>
      <c r="AC6" s="366"/>
      <c r="AD6" s="366"/>
      <c r="AE6" s="366"/>
      <c r="AF6" s="366"/>
      <c r="AG6" s="366"/>
      <c r="AH6" s="367"/>
      <c r="AI6" s="363" t="str">
        <f>IF(Deckblatt!AI18&lt;&gt;"",Deckblatt!AI18,"")</f>
        <v/>
      </c>
      <c r="AJ6" s="364"/>
      <c r="AK6" s="364"/>
      <c r="AL6" s="364"/>
      <c r="AM6" s="364"/>
      <c r="AN6" s="368"/>
    </row>
    <row r="7" spans="1:40" ht="15" thickBot="1">
      <c r="A7" s="401" t="str">
        <f>Sprachen!L276</f>
        <v>Produktionsstandort</v>
      </c>
      <c r="B7" s="402"/>
      <c r="C7" s="402"/>
      <c r="D7" s="402"/>
      <c r="E7" s="402"/>
      <c r="F7" s="402"/>
      <c r="G7" s="403"/>
      <c r="H7" s="596" t="str">
        <f>IF(Deckblatt!H19&lt;&gt;"",Deckblatt!H19,"")</f>
        <v/>
      </c>
      <c r="I7" s="597"/>
      <c r="J7" s="597"/>
      <c r="K7" s="597"/>
      <c r="L7" s="597"/>
      <c r="M7" s="597"/>
      <c r="N7" s="598"/>
      <c r="O7" s="599" t="str">
        <f>Sprachen!L217</f>
        <v>Mustergewicht [kg]</v>
      </c>
      <c r="P7" s="421"/>
      <c r="Q7" s="421"/>
      <c r="R7" s="421"/>
      <c r="S7" s="421"/>
      <c r="T7" s="421"/>
      <c r="U7" s="422"/>
      <c r="V7" s="600" t="str">
        <f>IF(Deckblatt!V19&lt;&gt;"",Deckblatt!V19,"")</f>
        <v/>
      </c>
      <c r="W7" s="601"/>
      <c r="X7" s="601"/>
      <c r="Y7" s="601"/>
      <c r="Z7" s="601"/>
      <c r="AA7" s="602"/>
      <c r="AB7" s="603" t="str">
        <f>Sprachen!L14</f>
        <v>Abladestelle</v>
      </c>
      <c r="AC7" s="604"/>
      <c r="AD7" s="604"/>
      <c r="AE7" s="604"/>
      <c r="AF7" s="604"/>
      <c r="AG7" s="604"/>
      <c r="AH7" s="605"/>
      <c r="AI7" s="606" t="str">
        <f>IF(Deckblatt!AI19&lt;&gt;"",Deckblatt!AI19,"")</f>
        <v/>
      </c>
      <c r="AJ7" s="607"/>
      <c r="AK7" s="607"/>
      <c r="AL7" s="607"/>
      <c r="AM7" s="607"/>
      <c r="AN7" s="608"/>
    </row>
    <row r="8" spans="1:40" ht="15" thickTop="1">
      <c r="A8" s="370" t="str">
        <f>Sprachen!L304</f>
        <v>Sachnummer</v>
      </c>
      <c r="B8" s="371"/>
      <c r="C8" s="371"/>
      <c r="D8" s="371"/>
      <c r="E8" s="371"/>
      <c r="F8" s="371"/>
      <c r="G8" s="372"/>
      <c r="H8" s="616" t="str">
        <f>IF(Deckblatt!H20&lt;&gt;"",Deckblatt!H20,"")</f>
        <v/>
      </c>
      <c r="I8" s="617"/>
      <c r="J8" s="617"/>
      <c r="K8" s="617"/>
      <c r="L8" s="617"/>
      <c r="M8" s="617"/>
      <c r="N8" s="618"/>
      <c r="O8" s="619" t="str">
        <f>Sprachen!L166</f>
        <v>Hardwarestand</v>
      </c>
      <c r="P8" s="377"/>
      <c r="Q8" s="377"/>
      <c r="R8" s="377"/>
      <c r="S8" s="377"/>
      <c r="T8" s="377"/>
      <c r="U8" s="378"/>
      <c r="V8" s="393" t="str">
        <f>IF(Deckblatt!V20&lt;&gt;"",Deckblatt!V20,"")</f>
        <v/>
      </c>
      <c r="W8" s="394"/>
      <c r="X8" s="394"/>
      <c r="Y8" s="394"/>
      <c r="Z8" s="394"/>
      <c r="AA8" s="620"/>
      <c r="AB8" s="621" t="str">
        <f>Sprachen!L304</f>
        <v>Sachnummer</v>
      </c>
      <c r="AC8" s="622"/>
      <c r="AD8" s="622"/>
      <c r="AE8" s="622"/>
      <c r="AF8" s="622"/>
      <c r="AG8" s="622"/>
      <c r="AH8" s="623"/>
      <c r="AI8" s="624" t="str">
        <f>IF(Deckblatt!AI21&lt;&gt;"",Deckblatt!AI21,"")</f>
        <v/>
      </c>
      <c r="AJ8" s="625"/>
      <c r="AK8" s="625"/>
      <c r="AL8" s="625"/>
      <c r="AM8" s="625"/>
      <c r="AN8" s="626"/>
    </row>
    <row r="9" spans="1:40" ht="14.25">
      <c r="A9" s="360" t="str">
        <f>Sprachen!L65</f>
        <v>Benennung</v>
      </c>
      <c r="B9" s="361"/>
      <c r="C9" s="361"/>
      <c r="D9" s="361"/>
      <c r="E9" s="361"/>
      <c r="F9" s="361"/>
      <c r="G9" s="362"/>
      <c r="H9" s="363" t="str">
        <f>IF(Deckblatt!H21&lt;&gt;"",Deckblatt!H21,"")</f>
        <v/>
      </c>
      <c r="I9" s="364"/>
      <c r="J9" s="364"/>
      <c r="K9" s="364"/>
      <c r="L9" s="364"/>
      <c r="M9" s="364"/>
      <c r="N9" s="368"/>
      <c r="O9" s="589" t="str">
        <f>Sprachen!L98</f>
        <v>Diagnosestand</v>
      </c>
      <c r="P9" s="385"/>
      <c r="Q9" s="385"/>
      <c r="R9" s="385"/>
      <c r="S9" s="385"/>
      <c r="T9" s="385"/>
      <c r="U9" s="386"/>
      <c r="V9" s="357" t="str">
        <f>IF(Deckblatt!V21&lt;&gt;"",Deckblatt!V21,"")</f>
        <v/>
      </c>
      <c r="W9" s="358"/>
      <c r="X9" s="358"/>
      <c r="Y9" s="358"/>
      <c r="Z9" s="358"/>
      <c r="AA9" s="590"/>
      <c r="AB9" s="610" t="str">
        <f>Sprachen!L65</f>
        <v>Benennung</v>
      </c>
      <c r="AC9" s="611"/>
      <c r="AD9" s="611"/>
      <c r="AE9" s="611"/>
      <c r="AF9" s="611"/>
      <c r="AG9" s="611"/>
      <c r="AH9" s="612"/>
      <c r="AI9" s="613" t="str">
        <f>IF(Deckblatt!AI22&lt;&gt;"",Deckblatt!AI22,"")</f>
        <v/>
      </c>
      <c r="AJ9" s="614"/>
      <c r="AK9" s="614"/>
      <c r="AL9" s="614"/>
      <c r="AM9" s="614"/>
      <c r="AN9" s="615"/>
    </row>
    <row r="10" spans="1:40" ht="15" thickBot="1">
      <c r="A10" s="360" t="str">
        <f>Sprachen!L374</f>
        <v>Zeichnungsnummer</v>
      </c>
      <c r="B10" s="361"/>
      <c r="C10" s="361"/>
      <c r="D10" s="361"/>
      <c r="E10" s="361"/>
      <c r="F10" s="361"/>
      <c r="G10" s="362"/>
      <c r="H10" s="363" t="str">
        <f>IF(Deckblatt!H22&lt;&gt;"",Deckblatt!H22,"")</f>
        <v/>
      </c>
      <c r="I10" s="364"/>
      <c r="J10" s="364"/>
      <c r="K10" s="364"/>
      <c r="L10" s="364"/>
      <c r="M10" s="364"/>
      <c r="N10" s="368"/>
      <c r="O10" s="642" t="str">
        <f>Sprachen!L326</f>
        <v>Softwarestand</v>
      </c>
      <c r="P10" s="408"/>
      <c r="Q10" s="408"/>
      <c r="R10" s="408"/>
      <c r="S10" s="408"/>
      <c r="T10" s="408"/>
      <c r="U10" s="409"/>
      <c r="V10" s="643" t="str">
        <f>IF(Deckblatt!V22&lt;&gt;"",Deckblatt!V22,"")</f>
        <v/>
      </c>
      <c r="W10" s="644"/>
      <c r="X10" s="644"/>
      <c r="Y10" s="644"/>
      <c r="Z10" s="644"/>
      <c r="AA10" s="645"/>
      <c r="AB10" s="610" t="str">
        <f>Sprachen!L374</f>
        <v>Zeichnungsnummer</v>
      </c>
      <c r="AC10" s="611"/>
      <c r="AD10" s="611"/>
      <c r="AE10" s="611"/>
      <c r="AF10" s="611"/>
      <c r="AG10" s="611"/>
      <c r="AH10" s="612"/>
      <c r="AI10" s="613" t="str">
        <f>IF(Deckblatt!AI23&lt;&gt;"",Deckblatt!AI23,"")</f>
        <v/>
      </c>
      <c r="AJ10" s="614"/>
      <c r="AK10" s="614"/>
      <c r="AL10" s="614"/>
      <c r="AM10" s="614"/>
      <c r="AN10" s="615"/>
    </row>
    <row r="11" spans="1:40" ht="15" thickBot="1">
      <c r="A11" s="627" t="str">
        <f>Sprachen!L361</f>
        <v>Version/ Datum</v>
      </c>
      <c r="B11" s="628"/>
      <c r="C11" s="628"/>
      <c r="D11" s="628"/>
      <c r="E11" s="628"/>
      <c r="F11" s="628"/>
      <c r="G11" s="629"/>
      <c r="H11" s="596" t="str">
        <f>IF(Deckblatt!H23&lt;&gt;"",Deckblatt!H23,"")</f>
        <v/>
      </c>
      <c r="I11" s="597"/>
      <c r="J11" s="597"/>
      <c r="K11" s="597"/>
      <c r="L11" s="597"/>
      <c r="M11" s="597"/>
      <c r="N11" s="598"/>
      <c r="O11" s="630" t="str">
        <f>Sprachen!L177</f>
        <v>Kennung/DUNS</v>
      </c>
      <c r="P11" s="631"/>
      <c r="Q11" s="631"/>
      <c r="R11" s="631"/>
      <c r="S11" s="631"/>
      <c r="T11" s="631"/>
      <c r="U11" s="632"/>
      <c r="V11" s="633" t="str">
        <f>IF(Deckblatt!V23&lt;&gt;"",Deckblatt!V23,"")</f>
        <v/>
      </c>
      <c r="W11" s="634"/>
      <c r="X11" s="634"/>
      <c r="Y11" s="634"/>
      <c r="Z11" s="634"/>
      <c r="AA11" s="635"/>
      <c r="AB11" s="636" t="str">
        <f>Sprachen!L361</f>
        <v>Version/ Datum</v>
      </c>
      <c r="AC11" s="637"/>
      <c r="AD11" s="637"/>
      <c r="AE11" s="637"/>
      <c r="AF11" s="637"/>
      <c r="AG11" s="637"/>
      <c r="AH11" s="638"/>
      <c r="AI11" s="639" t="str">
        <f>IF(Deckblatt!AI24&lt;&gt;"",Deckblatt!AI24,"")</f>
        <v/>
      </c>
      <c r="AJ11" s="640"/>
      <c r="AK11" s="640"/>
      <c r="AL11" s="640"/>
      <c r="AM11" s="640"/>
      <c r="AN11" s="641"/>
    </row>
    <row r="12" spans="1:40" ht="15.75" customHeight="1" thickBot="1" thickTop="1">
      <c r="A12" s="657" t="str">
        <f>IF(Deckblatt!A25:N25&lt;&gt;"",Deckblatt!A25:N25,"")</f>
        <v/>
      </c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9"/>
      <c r="O12" s="25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8"/>
    </row>
    <row r="13" spans="1:73" s="30" customFormat="1" ht="41.45" customHeight="1" thickBot="1" thickTop="1">
      <c r="A13" s="726" t="str">
        <f>Sprachen!L172</f>
        <v>Kategorie</v>
      </c>
      <c r="B13" s="727"/>
      <c r="C13" s="728"/>
      <c r="D13" s="728"/>
      <c r="E13" s="728"/>
      <c r="F13" s="728"/>
      <c r="G13" s="728" t="str">
        <f>Sprachen!L6</f>
        <v>Anforderungen erfüllt</v>
      </c>
      <c r="H13" s="728"/>
      <c r="I13" s="728"/>
      <c r="J13" s="728"/>
      <c r="K13" s="728"/>
      <c r="L13" s="728"/>
      <c r="M13" s="728"/>
      <c r="N13" s="728"/>
      <c r="O13" s="728" t="str">
        <f>Sprachen!L7</f>
        <v>Anforderungen nicht vollständig erfüllt</v>
      </c>
      <c r="P13" s="728"/>
      <c r="Q13" s="728"/>
      <c r="R13" s="728"/>
      <c r="S13" s="728"/>
      <c r="T13" s="728"/>
      <c r="U13" s="728"/>
      <c r="V13" s="728"/>
      <c r="W13" s="729" t="str">
        <f>Sprachen!L8</f>
        <v>Anforderungen nicht erfüllt</v>
      </c>
      <c r="X13" s="729"/>
      <c r="Y13" s="729"/>
      <c r="Z13" s="729"/>
      <c r="AA13" s="729"/>
      <c r="AB13" s="729"/>
      <c r="AC13" s="729"/>
      <c r="AD13" s="729"/>
      <c r="AE13" s="664" t="str">
        <f>Sprachen!L240</f>
        <v>Nicht anwendbar</v>
      </c>
      <c r="AF13" s="665"/>
      <c r="AG13" s="666" t="str">
        <f>Sprachen!L63</f>
        <v>Bemerkung/Maßnahmen + Termin 
(sofern nicht OK ausgewählt) (5)</v>
      </c>
      <c r="AH13" s="667"/>
      <c r="AI13" s="667"/>
      <c r="AJ13" s="667"/>
      <c r="AK13" s="667"/>
      <c r="AL13" s="667"/>
      <c r="AM13" s="667"/>
      <c r="AN13" s="668"/>
      <c r="AO13" s="29" t="s">
        <v>295</v>
      </c>
      <c r="AP13" s="29" t="s">
        <v>277</v>
      </c>
      <c r="AQ13" s="29" t="s">
        <v>572</v>
      </c>
      <c r="AR13" s="29" t="s">
        <v>409</v>
      </c>
      <c r="AS13" s="29"/>
      <c r="AV13" s="120"/>
      <c r="AW13" s="121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</row>
    <row r="14" spans="1:73" s="31" customFormat="1" ht="72.6" customHeight="1">
      <c r="A14" s="646" t="str">
        <f>Sprachen!L277</f>
        <v>Produktions-     standort</v>
      </c>
      <c r="B14" s="647"/>
      <c r="C14" s="647"/>
      <c r="D14" s="647"/>
      <c r="E14" s="647"/>
      <c r="F14" s="648"/>
      <c r="G14" s="652" t="str">
        <f>Sprachen!L135</f>
        <v xml:space="preserve">Fertigung am Produktionsstandort 
durch die Organisation abgenommen
(Fertigungslayout umgesetzt, Verkettung Anlagen umgesetzt) </v>
      </c>
      <c r="H14" s="652"/>
      <c r="I14" s="652"/>
      <c r="J14" s="652"/>
      <c r="K14" s="652"/>
      <c r="L14" s="652"/>
      <c r="M14" s="652"/>
      <c r="N14" s="652"/>
      <c r="O14" s="652" t="str">
        <f>Sprachen!L136</f>
        <v>Fertigung am Produktionsstandort 
durch die Organisation noch nicht abgenommen; 
Keine Qualitäts-beeinträchtigungen 
in der Serie zu erwarten</v>
      </c>
      <c r="P14" s="653"/>
      <c r="Q14" s="653"/>
      <c r="R14" s="653"/>
      <c r="S14" s="653"/>
      <c r="T14" s="653"/>
      <c r="U14" s="653"/>
      <c r="V14" s="653"/>
      <c r="W14" s="652" t="str">
        <f>Sprachen!L137</f>
        <v>Fertigung nicht am Produktionsstandort; 
Qualitätsbeeinträchtigun-gen möglich</v>
      </c>
      <c r="X14" s="652"/>
      <c r="Y14" s="652"/>
      <c r="Z14" s="652"/>
      <c r="AA14" s="652"/>
      <c r="AB14" s="652"/>
      <c r="AC14" s="652"/>
      <c r="AD14" s="653"/>
      <c r="AE14" s="730"/>
      <c r="AF14" s="731"/>
      <c r="AG14" s="673"/>
      <c r="AH14" s="673"/>
      <c r="AI14" s="673"/>
      <c r="AJ14" s="673"/>
      <c r="AK14" s="673"/>
      <c r="AL14" s="673"/>
      <c r="AM14" s="673"/>
      <c r="AN14" s="674"/>
      <c r="AS14" s="32"/>
      <c r="AT14" s="33"/>
      <c r="AV14" s="123"/>
      <c r="AW14" s="12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</row>
    <row r="15" spans="1:73" s="31" customFormat="1" ht="9.95" customHeight="1" thickBot="1">
      <c r="A15" s="732"/>
      <c r="B15" s="733"/>
      <c r="C15" s="733"/>
      <c r="D15" s="733"/>
      <c r="E15" s="733"/>
      <c r="F15" s="734"/>
      <c r="G15" s="654"/>
      <c r="H15" s="655"/>
      <c r="I15" s="655"/>
      <c r="J15" s="655"/>
      <c r="K15" s="655"/>
      <c r="L15" s="655"/>
      <c r="M15" s="655"/>
      <c r="N15" s="656"/>
      <c r="O15" s="654"/>
      <c r="P15" s="655"/>
      <c r="Q15" s="655"/>
      <c r="R15" s="655"/>
      <c r="S15" s="655"/>
      <c r="T15" s="655"/>
      <c r="U15" s="655"/>
      <c r="V15" s="656"/>
      <c r="W15" s="654"/>
      <c r="X15" s="655"/>
      <c r="Y15" s="655"/>
      <c r="Z15" s="655"/>
      <c r="AA15" s="655"/>
      <c r="AB15" s="655"/>
      <c r="AC15" s="655"/>
      <c r="AD15" s="656"/>
      <c r="AE15" s="671"/>
      <c r="AF15" s="672"/>
      <c r="AG15" s="675"/>
      <c r="AH15" s="675"/>
      <c r="AI15" s="675"/>
      <c r="AJ15" s="675"/>
      <c r="AK15" s="675"/>
      <c r="AL15" s="675"/>
      <c r="AM15" s="675"/>
      <c r="AN15" s="676"/>
      <c r="AO15" s="31" t="b">
        <f>G15="X"</f>
        <v>0</v>
      </c>
      <c r="AP15" s="31" t="b">
        <f>O15="X"</f>
        <v>0</v>
      </c>
      <c r="AQ15" s="31" t="b">
        <f>W15="X"</f>
        <v>0</v>
      </c>
      <c r="AR15" s="31" t="b">
        <f>AE15="X"</f>
        <v>0</v>
      </c>
      <c r="AS15" s="32">
        <f>COUNTIF(AO15:AR15,TRUE)</f>
        <v>0</v>
      </c>
      <c r="AT15" s="33"/>
      <c r="AV15" s="123"/>
      <c r="AW15" s="121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</row>
    <row r="16" spans="1:73" s="31" customFormat="1" ht="72.6" customHeight="1">
      <c r="A16" s="683" t="str">
        <f>Sprachen!L371</f>
        <v>Werkzeuge</v>
      </c>
      <c r="B16" s="684"/>
      <c r="C16" s="684"/>
      <c r="D16" s="684"/>
      <c r="E16" s="684"/>
      <c r="F16" s="685"/>
      <c r="G16" s="686" t="str">
        <f>Sprachen!L316</f>
        <v>Serienwerkzeug 
abgenommen</v>
      </c>
      <c r="H16" s="686"/>
      <c r="I16" s="686"/>
      <c r="J16" s="686"/>
      <c r="K16" s="686"/>
      <c r="L16" s="686"/>
      <c r="M16" s="686"/>
      <c r="N16" s="687"/>
      <c r="O16" s="686" t="str">
        <f>Sprachen!L317</f>
        <v>Serienwerkzeug/Kleinserienwerkzeug vorhanden, Optimierung(en) noch nötig, aber keine Qualitätsbeeinträchtigun-gen in der Serie zu erwarten</v>
      </c>
      <c r="P16" s="687"/>
      <c r="Q16" s="687"/>
      <c r="R16" s="687"/>
      <c r="S16" s="687"/>
      <c r="T16" s="687"/>
      <c r="U16" s="687"/>
      <c r="V16" s="687"/>
      <c r="W16" s="686" t="str">
        <f>Sprachen!L370</f>
        <v>Werkzeug nicht serientauglich
Qualitätsbeeinträchtigun-gen in der Serie zu erwarten</v>
      </c>
      <c r="X16" s="686"/>
      <c r="Y16" s="686"/>
      <c r="Z16" s="686"/>
      <c r="AA16" s="686"/>
      <c r="AB16" s="686"/>
      <c r="AC16" s="686"/>
      <c r="AD16" s="687"/>
      <c r="AE16" s="730"/>
      <c r="AF16" s="731"/>
      <c r="AG16" s="673"/>
      <c r="AH16" s="673"/>
      <c r="AI16" s="673"/>
      <c r="AJ16" s="673"/>
      <c r="AK16" s="673"/>
      <c r="AL16" s="673"/>
      <c r="AM16" s="673"/>
      <c r="AN16" s="674"/>
      <c r="AO16" s="34"/>
      <c r="AP16" s="35"/>
      <c r="AQ16" s="35"/>
      <c r="AR16" s="35"/>
      <c r="AS16" s="36"/>
      <c r="AT16" s="33"/>
      <c r="AU16" s="32"/>
      <c r="AV16" s="123"/>
      <c r="AW16" s="121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</row>
    <row r="17" spans="1:73" s="31" customFormat="1" ht="9.95" customHeight="1" thickBot="1">
      <c r="A17" s="649"/>
      <c r="B17" s="650"/>
      <c r="C17" s="650"/>
      <c r="D17" s="650"/>
      <c r="E17" s="650"/>
      <c r="F17" s="651"/>
      <c r="G17" s="654"/>
      <c r="H17" s="655"/>
      <c r="I17" s="655"/>
      <c r="J17" s="655"/>
      <c r="K17" s="655"/>
      <c r="L17" s="655"/>
      <c r="M17" s="655"/>
      <c r="N17" s="656"/>
      <c r="O17" s="654"/>
      <c r="P17" s="655"/>
      <c r="Q17" s="655"/>
      <c r="R17" s="655"/>
      <c r="S17" s="655"/>
      <c r="T17" s="655"/>
      <c r="U17" s="655"/>
      <c r="V17" s="656"/>
      <c r="W17" s="654"/>
      <c r="X17" s="655"/>
      <c r="Y17" s="655"/>
      <c r="Z17" s="655"/>
      <c r="AA17" s="655"/>
      <c r="AB17" s="655"/>
      <c r="AC17" s="655"/>
      <c r="AD17" s="656"/>
      <c r="AE17" s="671"/>
      <c r="AF17" s="672"/>
      <c r="AG17" s="675"/>
      <c r="AH17" s="675"/>
      <c r="AI17" s="675"/>
      <c r="AJ17" s="675"/>
      <c r="AK17" s="675"/>
      <c r="AL17" s="675"/>
      <c r="AM17" s="675"/>
      <c r="AN17" s="676"/>
      <c r="AO17" s="31" t="b">
        <f>G17="X"</f>
        <v>0</v>
      </c>
      <c r="AP17" s="31" t="b">
        <f>O17="X"</f>
        <v>0</v>
      </c>
      <c r="AQ17" s="31" t="b">
        <f>W17="X"</f>
        <v>0</v>
      </c>
      <c r="AR17" s="31" t="b">
        <f>AE17="X"</f>
        <v>0</v>
      </c>
      <c r="AS17" s="32">
        <f>COUNTIF(AO17:AR17,TRUE)</f>
        <v>0</v>
      </c>
      <c r="AT17" s="39"/>
      <c r="AU17" s="32"/>
      <c r="AV17" s="125"/>
      <c r="AW17" s="121"/>
      <c r="AX17" s="126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</row>
    <row r="18" spans="1:73" s="31" customFormat="1" ht="51" customHeight="1">
      <c r="A18" s="646" t="str">
        <f>Sprachen!L202</f>
        <v xml:space="preserve">Logistik (1)
</v>
      </c>
      <c r="B18" s="647"/>
      <c r="C18" s="647"/>
      <c r="D18" s="647"/>
      <c r="E18" s="647"/>
      <c r="F18" s="648"/>
      <c r="G18" s="652" t="str">
        <f>Sprachen!L149</f>
        <v>Gemäß Prozessablauf</v>
      </c>
      <c r="H18" s="652"/>
      <c r="I18" s="652"/>
      <c r="J18" s="652"/>
      <c r="K18" s="652"/>
      <c r="L18" s="652"/>
      <c r="M18" s="652"/>
      <c r="N18" s="653"/>
      <c r="O18" s="652" t="str">
        <f>Sprachen!L241</f>
        <v>Nicht gemäß Prozessablauf, aber keine Qualitäts-beeinträchtigungen in der Serie zu erwarten</v>
      </c>
      <c r="P18" s="653"/>
      <c r="Q18" s="653"/>
      <c r="R18" s="653"/>
      <c r="S18" s="653"/>
      <c r="T18" s="653"/>
      <c r="U18" s="653"/>
      <c r="V18" s="653"/>
      <c r="W18" s="652" t="str">
        <f>Sprachen!L295</f>
        <v>Qualitätsbeeinträchtigun-gen möglich</v>
      </c>
      <c r="X18" s="652"/>
      <c r="Y18" s="652"/>
      <c r="Z18" s="652"/>
      <c r="AA18" s="652"/>
      <c r="AB18" s="652"/>
      <c r="AC18" s="652"/>
      <c r="AD18" s="653"/>
      <c r="AE18" s="730"/>
      <c r="AF18" s="731"/>
      <c r="AG18" s="673"/>
      <c r="AH18" s="673"/>
      <c r="AI18" s="673"/>
      <c r="AJ18" s="673"/>
      <c r="AK18" s="673"/>
      <c r="AL18" s="673"/>
      <c r="AM18" s="673"/>
      <c r="AN18" s="674"/>
      <c r="AS18" s="32"/>
      <c r="AT18" s="33"/>
      <c r="AV18" s="123"/>
      <c r="AW18" s="121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</row>
    <row r="19" spans="1:73" s="31" customFormat="1" ht="9.95" customHeight="1" thickBot="1">
      <c r="A19" s="732"/>
      <c r="B19" s="733"/>
      <c r="C19" s="733"/>
      <c r="D19" s="733"/>
      <c r="E19" s="733"/>
      <c r="F19" s="734"/>
      <c r="G19" s="654"/>
      <c r="H19" s="655"/>
      <c r="I19" s="655"/>
      <c r="J19" s="655"/>
      <c r="K19" s="655"/>
      <c r="L19" s="655"/>
      <c r="M19" s="655"/>
      <c r="N19" s="656"/>
      <c r="O19" s="654"/>
      <c r="P19" s="655"/>
      <c r="Q19" s="655"/>
      <c r="R19" s="655"/>
      <c r="S19" s="655"/>
      <c r="T19" s="655"/>
      <c r="U19" s="655"/>
      <c r="V19" s="656"/>
      <c r="W19" s="654"/>
      <c r="X19" s="655"/>
      <c r="Y19" s="655"/>
      <c r="Z19" s="655"/>
      <c r="AA19" s="655"/>
      <c r="AB19" s="655"/>
      <c r="AC19" s="655"/>
      <c r="AD19" s="656"/>
      <c r="AE19" s="671"/>
      <c r="AF19" s="672"/>
      <c r="AG19" s="675"/>
      <c r="AH19" s="675"/>
      <c r="AI19" s="675"/>
      <c r="AJ19" s="675"/>
      <c r="AK19" s="675"/>
      <c r="AL19" s="675"/>
      <c r="AM19" s="675"/>
      <c r="AN19" s="676"/>
      <c r="AO19" s="31" t="b">
        <f>G19="X"</f>
        <v>0</v>
      </c>
      <c r="AP19" s="31" t="b">
        <f>O19="X"</f>
        <v>0</v>
      </c>
      <c r="AQ19" s="31" t="b">
        <f>W19="X"</f>
        <v>0</v>
      </c>
      <c r="AR19" s="31" t="b">
        <f>AE19="X"</f>
        <v>0</v>
      </c>
      <c r="AS19" s="32">
        <f>COUNTIF(AO19:AR19,TRUE)</f>
        <v>0</v>
      </c>
      <c r="AT19" s="33"/>
      <c r="AV19" s="123"/>
      <c r="AW19" s="121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</row>
    <row r="20" spans="1:73" s="31" customFormat="1" ht="52.15" customHeight="1">
      <c r="A20" s="646" t="str">
        <f>Sprachen!L81</f>
        <v>Besondere und vereinbarte Merkmale abgesichert</v>
      </c>
      <c r="B20" s="647"/>
      <c r="C20" s="647"/>
      <c r="D20" s="647"/>
      <c r="E20" s="647"/>
      <c r="F20" s="648"/>
      <c r="G20" s="652" t="str">
        <f>Sprachen!L211</f>
        <v>Merkmale abgesichert</v>
      </c>
      <c r="H20" s="652"/>
      <c r="I20" s="652"/>
      <c r="J20" s="652"/>
      <c r="K20" s="652"/>
      <c r="L20" s="652"/>
      <c r="M20" s="652"/>
      <c r="N20" s="653"/>
      <c r="O20" s="652" t="str">
        <f>Sprachen!L18</f>
        <v>Absicherung nicht vollständig nachgewiesen, 
Zusatzmaßnahmen sind installiert,
Kundenakzeptanz liegt vor</v>
      </c>
      <c r="P20" s="653"/>
      <c r="Q20" s="653"/>
      <c r="R20" s="653"/>
      <c r="S20" s="653"/>
      <c r="T20" s="653"/>
      <c r="U20" s="653"/>
      <c r="V20" s="653"/>
      <c r="W20" s="652" t="str">
        <f>Sprachen!L17</f>
        <v xml:space="preserve">Absicherung nicht vollständig nachgewiesen </v>
      </c>
      <c r="X20" s="652"/>
      <c r="Y20" s="652"/>
      <c r="Z20" s="652"/>
      <c r="AA20" s="652"/>
      <c r="AB20" s="652"/>
      <c r="AC20" s="652"/>
      <c r="AD20" s="652"/>
      <c r="AE20" s="730"/>
      <c r="AF20" s="731"/>
      <c r="AG20" s="673"/>
      <c r="AH20" s="673"/>
      <c r="AI20" s="673"/>
      <c r="AJ20" s="673"/>
      <c r="AK20" s="673"/>
      <c r="AL20" s="673"/>
      <c r="AM20" s="673"/>
      <c r="AN20" s="674"/>
      <c r="AO20" s="34"/>
      <c r="AP20" s="35"/>
      <c r="AQ20" s="35"/>
      <c r="AR20" s="35"/>
      <c r="AS20" s="36"/>
      <c r="AT20" s="677"/>
      <c r="AU20" s="32"/>
      <c r="AV20" s="125"/>
      <c r="AW20" s="121"/>
      <c r="AX20" s="126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</row>
    <row r="21" spans="1:73" s="31" customFormat="1" ht="9.95" customHeight="1" thickBot="1">
      <c r="A21" s="732"/>
      <c r="B21" s="733"/>
      <c r="C21" s="733"/>
      <c r="D21" s="733"/>
      <c r="E21" s="733"/>
      <c r="F21" s="734"/>
      <c r="G21" s="654"/>
      <c r="H21" s="655"/>
      <c r="I21" s="655"/>
      <c r="J21" s="655"/>
      <c r="K21" s="655"/>
      <c r="L21" s="655"/>
      <c r="M21" s="655"/>
      <c r="N21" s="656"/>
      <c r="O21" s="654"/>
      <c r="P21" s="655"/>
      <c r="Q21" s="655"/>
      <c r="R21" s="655"/>
      <c r="S21" s="655"/>
      <c r="T21" s="655"/>
      <c r="U21" s="655"/>
      <c r="V21" s="656"/>
      <c r="W21" s="654"/>
      <c r="X21" s="655"/>
      <c r="Y21" s="655"/>
      <c r="Z21" s="655"/>
      <c r="AA21" s="655"/>
      <c r="AB21" s="655"/>
      <c r="AC21" s="655"/>
      <c r="AD21" s="656"/>
      <c r="AE21" s="671"/>
      <c r="AF21" s="672"/>
      <c r="AG21" s="675"/>
      <c r="AH21" s="675"/>
      <c r="AI21" s="675"/>
      <c r="AJ21" s="675"/>
      <c r="AK21" s="675"/>
      <c r="AL21" s="675"/>
      <c r="AM21" s="675"/>
      <c r="AN21" s="676"/>
      <c r="AO21" s="31" t="b">
        <f>G21="X"</f>
        <v>0</v>
      </c>
      <c r="AP21" s="31" t="b">
        <f>O21="X"</f>
        <v>0</v>
      </c>
      <c r="AQ21" s="31" t="b">
        <f>W21="X"</f>
        <v>0</v>
      </c>
      <c r="AR21" s="31" t="b">
        <f>AE21="X"</f>
        <v>0</v>
      </c>
      <c r="AS21" s="32">
        <f>COUNTIF(AO21:AR21,TRUE)</f>
        <v>0</v>
      </c>
      <c r="AT21" s="678"/>
      <c r="AU21" s="32"/>
      <c r="AV21" s="125"/>
      <c r="AW21" s="121"/>
      <c r="AX21" s="126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</row>
    <row r="22" spans="1:73" s="31" customFormat="1" ht="39" customHeight="1">
      <c r="A22" s="646" t="str">
        <f>Sprachen!L290</f>
        <v>Prüfmittel</v>
      </c>
      <c r="B22" s="647"/>
      <c r="C22" s="647"/>
      <c r="D22" s="647"/>
      <c r="E22" s="647"/>
      <c r="F22" s="648"/>
      <c r="G22" s="652" t="str">
        <f>Sprachen!L362</f>
        <v>Vollständig vorhanden/abgenommen,
Fähigkeit nachgewiesen</v>
      </c>
      <c r="H22" s="652"/>
      <c r="I22" s="652"/>
      <c r="J22" s="652"/>
      <c r="K22" s="652"/>
      <c r="L22" s="652"/>
      <c r="M22" s="652"/>
      <c r="N22" s="653"/>
      <c r="O22" s="652" t="str">
        <f>Sprachen!L249</f>
        <v>Nur teilweise vorhanden/abgenommen,
geeignetes Ersatzprüfmittel vorhanden</v>
      </c>
      <c r="P22" s="653"/>
      <c r="Q22" s="653"/>
      <c r="R22" s="653"/>
      <c r="S22" s="653"/>
      <c r="T22" s="653"/>
      <c r="U22" s="653"/>
      <c r="V22" s="653"/>
      <c r="W22" s="652" t="str">
        <f>Sprachen!L246</f>
        <v>Nicht vorhanden/         nicht abgenommen</v>
      </c>
      <c r="X22" s="652"/>
      <c r="Y22" s="652"/>
      <c r="Z22" s="652"/>
      <c r="AA22" s="652"/>
      <c r="AB22" s="652"/>
      <c r="AC22" s="652"/>
      <c r="AD22" s="653"/>
      <c r="AE22" s="730"/>
      <c r="AF22" s="731"/>
      <c r="AG22" s="673"/>
      <c r="AH22" s="673"/>
      <c r="AI22" s="673"/>
      <c r="AJ22" s="673"/>
      <c r="AK22" s="673"/>
      <c r="AL22" s="673"/>
      <c r="AM22" s="673"/>
      <c r="AN22" s="674"/>
      <c r="AO22" s="34"/>
      <c r="AP22" s="35"/>
      <c r="AQ22" s="35"/>
      <c r="AR22" s="35"/>
      <c r="AS22" s="36"/>
      <c r="AT22" s="678"/>
      <c r="AU22" s="37"/>
      <c r="AV22" s="127"/>
      <c r="AW22" s="121"/>
      <c r="AX22" s="128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</row>
    <row r="23" spans="1:73" s="31" customFormat="1" ht="9.95" customHeight="1" thickBot="1">
      <c r="A23" s="732"/>
      <c r="B23" s="733"/>
      <c r="C23" s="733"/>
      <c r="D23" s="733"/>
      <c r="E23" s="733"/>
      <c r="F23" s="734"/>
      <c r="G23" s="654"/>
      <c r="H23" s="655"/>
      <c r="I23" s="655"/>
      <c r="J23" s="655"/>
      <c r="K23" s="655"/>
      <c r="L23" s="655"/>
      <c r="M23" s="655"/>
      <c r="N23" s="656"/>
      <c r="O23" s="654"/>
      <c r="P23" s="655"/>
      <c r="Q23" s="655"/>
      <c r="R23" s="655"/>
      <c r="S23" s="655"/>
      <c r="T23" s="655"/>
      <c r="U23" s="655"/>
      <c r="V23" s="656"/>
      <c r="W23" s="654"/>
      <c r="X23" s="655"/>
      <c r="Y23" s="655"/>
      <c r="Z23" s="655"/>
      <c r="AA23" s="655"/>
      <c r="AB23" s="655"/>
      <c r="AC23" s="655"/>
      <c r="AD23" s="656"/>
      <c r="AE23" s="671"/>
      <c r="AF23" s="672"/>
      <c r="AG23" s="675"/>
      <c r="AH23" s="675"/>
      <c r="AI23" s="675"/>
      <c r="AJ23" s="675"/>
      <c r="AK23" s="675"/>
      <c r="AL23" s="675"/>
      <c r="AM23" s="675"/>
      <c r="AN23" s="676"/>
      <c r="AO23" s="31" t="b">
        <f>G23="X"</f>
        <v>0</v>
      </c>
      <c r="AP23" s="31" t="b">
        <f>O23="X"</f>
        <v>0</v>
      </c>
      <c r="AQ23" s="31" t="b">
        <f>W23="X"</f>
        <v>0</v>
      </c>
      <c r="AR23" s="31" t="b">
        <f>AE23="X"</f>
        <v>0</v>
      </c>
      <c r="AS23" s="32">
        <f>COUNTIF(AO23:AR23,TRUE)</f>
        <v>0</v>
      </c>
      <c r="AT23" s="678"/>
      <c r="AU23" s="32"/>
      <c r="AV23" s="125"/>
      <c r="AW23" s="121"/>
      <c r="AX23" s="126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</row>
    <row r="24" spans="1:73" s="31" customFormat="1" ht="30.75" customHeight="1">
      <c r="A24" s="646" t="str">
        <f>Sprachen!L357</f>
        <v>Vereinbarte Produktions-stückzahl</v>
      </c>
      <c r="B24" s="647"/>
      <c r="C24" s="647"/>
      <c r="D24" s="647"/>
      <c r="E24" s="647"/>
      <c r="F24" s="648"/>
      <c r="G24" s="652" t="str">
        <f>Sprachen!L30</f>
        <v>Alle Produktionseinrichtungen  
abgenommen (2)</v>
      </c>
      <c r="H24" s="652"/>
      <c r="I24" s="652"/>
      <c r="J24" s="652"/>
      <c r="K24" s="652"/>
      <c r="L24" s="652"/>
      <c r="M24" s="652"/>
      <c r="N24" s="653"/>
      <c r="O24" s="652" t="str">
        <f>Sprachen!L214</f>
        <v>Mindestens eine Produktionseinheit abgenommen (2)</v>
      </c>
      <c r="P24" s="653"/>
      <c r="Q24" s="653"/>
      <c r="R24" s="653"/>
      <c r="S24" s="653"/>
      <c r="T24" s="653"/>
      <c r="U24" s="653"/>
      <c r="V24" s="653"/>
      <c r="W24" s="652" t="str">
        <f>Sprachen!L273</f>
        <v>Produktionseinrichtungen nicht abgenommen (2)</v>
      </c>
      <c r="X24" s="652"/>
      <c r="Y24" s="652"/>
      <c r="Z24" s="652"/>
      <c r="AA24" s="652"/>
      <c r="AB24" s="652"/>
      <c r="AC24" s="652"/>
      <c r="AD24" s="653"/>
      <c r="AE24" s="730"/>
      <c r="AF24" s="731"/>
      <c r="AG24" s="673"/>
      <c r="AH24" s="673"/>
      <c r="AI24" s="673"/>
      <c r="AJ24" s="673"/>
      <c r="AK24" s="673"/>
      <c r="AL24" s="673"/>
      <c r="AM24" s="673"/>
      <c r="AN24" s="674"/>
      <c r="AO24" s="34"/>
      <c r="AP24" s="35"/>
      <c r="AQ24" s="35"/>
      <c r="AR24" s="35"/>
      <c r="AS24" s="36"/>
      <c r="AT24" s="735"/>
      <c r="AU24" s="32"/>
      <c r="AV24" s="125"/>
      <c r="AW24" s="12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</row>
    <row r="25" spans="1:73" s="31" customFormat="1" ht="9.95" customHeight="1" thickBot="1">
      <c r="A25" s="736"/>
      <c r="B25" s="737"/>
      <c r="C25" s="737"/>
      <c r="D25" s="737"/>
      <c r="E25" s="737"/>
      <c r="F25" s="738"/>
      <c r="G25" s="654"/>
      <c r="H25" s="655"/>
      <c r="I25" s="655"/>
      <c r="J25" s="655"/>
      <c r="K25" s="655"/>
      <c r="L25" s="655"/>
      <c r="M25" s="655"/>
      <c r="N25" s="656"/>
      <c r="O25" s="654"/>
      <c r="P25" s="655"/>
      <c r="Q25" s="655"/>
      <c r="R25" s="655"/>
      <c r="S25" s="655"/>
      <c r="T25" s="655"/>
      <c r="U25" s="655"/>
      <c r="V25" s="656"/>
      <c r="W25" s="654"/>
      <c r="X25" s="655"/>
      <c r="Y25" s="655"/>
      <c r="Z25" s="655"/>
      <c r="AA25" s="655"/>
      <c r="AB25" s="655"/>
      <c r="AC25" s="655"/>
      <c r="AD25" s="656"/>
      <c r="AE25" s="671"/>
      <c r="AF25" s="672"/>
      <c r="AG25" s="675"/>
      <c r="AH25" s="675"/>
      <c r="AI25" s="675"/>
      <c r="AJ25" s="675"/>
      <c r="AK25" s="675"/>
      <c r="AL25" s="675"/>
      <c r="AM25" s="675"/>
      <c r="AN25" s="676"/>
      <c r="AO25" s="31" t="b">
        <f>G25="X"</f>
        <v>0</v>
      </c>
      <c r="AP25" s="31" t="b">
        <f>O25="X"</f>
        <v>0</v>
      </c>
      <c r="AQ25" s="31" t="b">
        <f>W25="X"</f>
        <v>0</v>
      </c>
      <c r="AR25" s="31" t="b">
        <f>AE25="X"</f>
        <v>0</v>
      </c>
      <c r="AS25" s="32">
        <f>COUNTIF(AO25:AR25,TRUE)</f>
        <v>0</v>
      </c>
      <c r="AT25" s="39"/>
      <c r="AU25" s="32"/>
      <c r="AV25" s="125"/>
      <c r="AW25" s="121"/>
      <c r="AX25" s="126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</row>
    <row r="26" spans="1:73" s="31" customFormat="1" ht="28.9" customHeight="1">
      <c r="A26" s="736"/>
      <c r="B26" s="737"/>
      <c r="C26" s="737"/>
      <c r="D26" s="737"/>
      <c r="E26" s="737"/>
      <c r="F26" s="738"/>
      <c r="G26" s="686" t="str">
        <f>Sprachen!L279</f>
        <v>Produktionsstückzahl
erreicht/nachgewiesen</v>
      </c>
      <c r="H26" s="686"/>
      <c r="I26" s="686"/>
      <c r="J26" s="686"/>
      <c r="K26" s="686"/>
      <c r="L26" s="686"/>
      <c r="M26" s="686"/>
      <c r="N26" s="687"/>
      <c r="O26" s="686" t="str">
        <f>Sprachen!L278</f>
        <v>Produktionsstückzahl
dauerhaft erreichbar mit Sondermaßnahmen</v>
      </c>
      <c r="P26" s="687"/>
      <c r="Q26" s="687"/>
      <c r="R26" s="687"/>
      <c r="S26" s="687"/>
      <c r="T26" s="687"/>
      <c r="U26" s="687"/>
      <c r="V26" s="687"/>
      <c r="W26" s="686" t="str">
        <f>Sprachen!L280</f>
        <v>Produktionsstückzahl 
mit Sondermaßnahmen nicht erreichbar</v>
      </c>
      <c r="X26" s="686"/>
      <c r="Y26" s="686"/>
      <c r="Z26" s="686"/>
      <c r="AA26" s="686"/>
      <c r="AB26" s="686"/>
      <c r="AC26" s="686"/>
      <c r="AD26" s="687"/>
      <c r="AE26" s="730"/>
      <c r="AF26" s="731"/>
      <c r="AG26" s="673"/>
      <c r="AH26" s="673"/>
      <c r="AI26" s="673"/>
      <c r="AJ26" s="673"/>
      <c r="AK26" s="673"/>
      <c r="AL26" s="673"/>
      <c r="AM26" s="673"/>
      <c r="AN26" s="674"/>
      <c r="AS26" s="32"/>
      <c r="AT26" s="33"/>
      <c r="AV26" s="123"/>
      <c r="AW26" s="121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</row>
    <row r="27" spans="1:73" s="31" customFormat="1" ht="9.95" customHeight="1" thickBot="1">
      <c r="A27" s="732"/>
      <c r="B27" s="733"/>
      <c r="C27" s="733"/>
      <c r="D27" s="733"/>
      <c r="E27" s="733"/>
      <c r="F27" s="734"/>
      <c r="G27" s="654"/>
      <c r="H27" s="655"/>
      <c r="I27" s="655"/>
      <c r="J27" s="655"/>
      <c r="K27" s="655"/>
      <c r="L27" s="655"/>
      <c r="M27" s="655"/>
      <c r="N27" s="656"/>
      <c r="O27" s="654"/>
      <c r="P27" s="655"/>
      <c r="Q27" s="655"/>
      <c r="R27" s="655"/>
      <c r="S27" s="655"/>
      <c r="T27" s="655"/>
      <c r="U27" s="655"/>
      <c r="V27" s="656"/>
      <c r="W27" s="654"/>
      <c r="X27" s="655"/>
      <c r="Y27" s="655"/>
      <c r="Z27" s="655"/>
      <c r="AA27" s="655"/>
      <c r="AB27" s="655"/>
      <c r="AC27" s="655"/>
      <c r="AD27" s="656"/>
      <c r="AE27" s="671"/>
      <c r="AF27" s="672"/>
      <c r="AG27" s="675"/>
      <c r="AH27" s="675"/>
      <c r="AI27" s="675"/>
      <c r="AJ27" s="675"/>
      <c r="AK27" s="675"/>
      <c r="AL27" s="675"/>
      <c r="AM27" s="675"/>
      <c r="AN27" s="676"/>
      <c r="AO27" s="31" t="b">
        <f>G27="X"</f>
        <v>0</v>
      </c>
      <c r="AP27" s="31" t="b">
        <f>O27="X"</f>
        <v>0</v>
      </c>
      <c r="AQ27" s="31" t="b">
        <f>W27="X"</f>
        <v>0</v>
      </c>
      <c r="AR27" s="31" t="b">
        <f>AE27="X"</f>
        <v>0</v>
      </c>
      <c r="AS27" s="32">
        <f>COUNTIF(AO27:AR27,TRUE)</f>
        <v>0</v>
      </c>
      <c r="AT27" s="39"/>
      <c r="AU27" s="32"/>
      <c r="AV27" s="125"/>
      <c r="AW27" s="121"/>
      <c r="AX27" s="126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</row>
    <row r="28" spans="1:73" s="31" customFormat="1" ht="52.15" customHeight="1">
      <c r="A28" s="736" t="str">
        <f>Sprachen!L259</f>
        <v>Personal</v>
      </c>
      <c r="B28" s="737"/>
      <c r="C28" s="737"/>
      <c r="D28" s="737"/>
      <c r="E28" s="737"/>
      <c r="F28" s="737"/>
      <c r="G28" s="652" t="str">
        <f>Sprachen!L128</f>
        <v>Erforderliches Personal verfügbar und geschult,
Arbeits- und Prüfanweisungen 
vollständig</v>
      </c>
      <c r="H28" s="652"/>
      <c r="I28" s="652"/>
      <c r="J28" s="652"/>
      <c r="K28" s="652"/>
      <c r="L28" s="652"/>
      <c r="M28" s="652"/>
      <c r="N28" s="652"/>
      <c r="O28" s="652" t="str">
        <f>Sprachen!L260</f>
        <v>Personal nur eingeschränkt verfügbar/geschult, keine Qualitätsbeeinträchtigun-gen zu erwarten (3)</v>
      </c>
      <c r="P28" s="652"/>
      <c r="Q28" s="652"/>
      <c r="R28" s="652"/>
      <c r="S28" s="652"/>
      <c r="T28" s="652"/>
      <c r="U28" s="652"/>
      <c r="V28" s="652"/>
      <c r="W28" s="652" t="str">
        <f>Sprachen!L173</f>
        <v>Kein geschultes oder in ausreichender Anzahl verfügbares Personal,
Qualitätsbeeinträchtigun-gen möglich (4)</v>
      </c>
      <c r="X28" s="652"/>
      <c r="Y28" s="652"/>
      <c r="Z28" s="652"/>
      <c r="AA28" s="652"/>
      <c r="AB28" s="652"/>
      <c r="AC28" s="652"/>
      <c r="AD28" s="652"/>
      <c r="AE28" s="730"/>
      <c r="AF28" s="731"/>
      <c r="AG28" s="673"/>
      <c r="AH28" s="673"/>
      <c r="AI28" s="673"/>
      <c r="AJ28" s="673"/>
      <c r="AK28" s="673"/>
      <c r="AL28" s="673"/>
      <c r="AM28" s="673"/>
      <c r="AN28" s="674"/>
      <c r="AS28" s="32"/>
      <c r="AT28" s="33"/>
      <c r="AV28" s="123"/>
      <c r="AW28" s="121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</row>
    <row r="29" spans="1:73" s="31" customFormat="1" ht="9.95" customHeight="1" thickBot="1">
      <c r="A29" s="724"/>
      <c r="B29" s="725"/>
      <c r="C29" s="725"/>
      <c r="D29" s="725"/>
      <c r="E29" s="725"/>
      <c r="F29" s="725"/>
      <c r="G29" s="688"/>
      <c r="H29" s="689"/>
      <c r="I29" s="689"/>
      <c r="J29" s="689"/>
      <c r="K29" s="689"/>
      <c r="L29" s="689"/>
      <c r="M29" s="689"/>
      <c r="N29" s="690"/>
      <c r="O29" s="688"/>
      <c r="P29" s="689"/>
      <c r="Q29" s="689"/>
      <c r="R29" s="689"/>
      <c r="S29" s="689"/>
      <c r="T29" s="689"/>
      <c r="U29" s="689"/>
      <c r="V29" s="690"/>
      <c r="W29" s="688"/>
      <c r="X29" s="689"/>
      <c r="Y29" s="689"/>
      <c r="Z29" s="689"/>
      <c r="AA29" s="689"/>
      <c r="AB29" s="689"/>
      <c r="AC29" s="689"/>
      <c r="AD29" s="690"/>
      <c r="AE29" s="671"/>
      <c r="AF29" s="672"/>
      <c r="AG29" s="675"/>
      <c r="AH29" s="675"/>
      <c r="AI29" s="675"/>
      <c r="AJ29" s="675"/>
      <c r="AK29" s="675"/>
      <c r="AL29" s="675"/>
      <c r="AM29" s="675"/>
      <c r="AN29" s="676"/>
      <c r="AO29" s="31" t="b">
        <f>G29="X"</f>
        <v>0</v>
      </c>
      <c r="AP29" s="31" t="b">
        <f>O29="X"</f>
        <v>0</v>
      </c>
      <c r="AQ29" s="31" t="b">
        <f>W29="X"</f>
        <v>0</v>
      </c>
      <c r="AR29" s="31" t="b">
        <f>AE29="X"</f>
        <v>0</v>
      </c>
      <c r="AS29" s="32">
        <f>COUNTIF(AO29:AR29,TRUE)</f>
        <v>0</v>
      </c>
      <c r="AT29" s="39"/>
      <c r="AU29" s="32"/>
      <c r="AV29" s="125"/>
      <c r="AW29" s="121"/>
      <c r="AX29" s="126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</row>
    <row r="30" spans="1:73" s="40" customFormat="1" ht="19.5" thickBot="1" thickTop="1">
      <c r="A30" s="706" t="str">
        <f>Sprachen!L311</f>
        <v>Selbstbeurteilung Organisation</v>
      </c>
      <c r="B30" s="707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9" t="str">
        <f>IF(AND(AT30=8,AS30=0),IF(AQ30&gt;0,W13,IF(AP30&gt;0,O13,IF(AO30&gt;0,G13,""))),Sprachen!L9)</f>
        <v>Eingabe nicht korrekt, bitte prüfen</v>
      </c>
      <c r="T30" s="710"/>
      <c r="U30" s="710"/>
      <c r="V30" s="710"/>
      <c r="W30" s="710"/>
      <c r="X30" s="710"/>
      <c r="Y30" s="710"/>
      <c r="Z30" s="710"/>
      <c r="AA30" s="710"/>
      <c r="AB30" s="710"/>
      <c r="AC30" s="710"/>
      <c r="AD30" s="710"/>
      <c r="AE30" s="710"/>
      <c r="AF30" s="710"/>
      <c r="AG30" s="710"/>
      <c r="AH30" s="710"/>
      <c r="AI30" s="710"/>
      <c r="AJ30" s="710"/>
      <c r="AK30" s="710"/>
      <c r="AL30" s="710"/>
      <c r="AM30" s="710"/>
      <c r="AN30" s="711"/>
      <c r="AO30" s="40">
        <f>COUNTIF(AO14:AO29,TRUE)</f>
        <v>0</v>
      </c>
      <c r="AP30" s="40">
        <f>COUNTIF(AP14:AP29,TRUE)</f>
        <v>0</v>
      </c>
      <c r="AQ30" s="40">
        <f>COUNTIF(AQ14:AQ29,TRUE)</f>
        <v>0</v>
      </c>
      <c r="AR30" s="40">
        <f>COUNTIF(AR14:AR29,TRUE)</f>
        <v>0</v>
      </c>
      <c r="AS30" s="41">
        <f>COUNTIF(AS14:AS29,0)</f>
        <v>8</v>
      </c>
      <c r="AT30" s="40">
        <f>SUM(AO30:AR30)</f>
        <v>0</v>
      </c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</row>
    <row r="31" spans="1:40" ht="15.75" thickBot="1" thickTop="1">
      <c r="A31" s="712" t="str">
        <f>Sprachen!L84</f>
        <v>Bestätigung Organisation</v>
      </c>
      <c r="B31" s="713"/>
      <c r="C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3"/>
      <c r="AD31" s="713"/>
      <c r="AE31" s="713"/>
      <c r="AF31" s="713"/>
      <c r="AG31" s="713"/>
      <c r="AH31" s="713"/>
      <c r="AI31" s="713"/>
      <c r="AJ31" s="713"/>
      <c r="AK31" s="713"/>
      <c r="AL31" s="713"/>
      <c r="AM31" s="713"/>
      <c r="AN31" s="714"/>
    </row>
    <row r="32" spans="1:40" ht="14.25">
      <c r="A32" s="619" t="str">
        <f>Sprachen!L234</f>
        <v>Name</v>
      </c>
      <c r="B32" s="376"/>
      <c r="C32" s="377"/>
      <c r="D32" s="377"/>
      <c r="E32" s="377"/>
      <c r="F32" s="377"/>
      <c r="G32" s="377"/>
      <c r="H32" s="378"/>
      <c r="I32" s="715" t="str">
        <f>IF(Deckblatt!I29&lt;&gt;"",Deckblatt!I29,"")</f>
        <v/>
      </c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7"/>
      <c r="V32" s="718" t="str">
        <f>Sprachen!L61</f>
        <v>Bemerkung</v>
      </c>
      <c r="W32" s="719"/>
      <c r="X32" s="719"/>
      <c r="Y32" s="719"/>
      <c r="Z32" s="720"/>
      <c r="AA32" s="722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3"/>
    </row>
    <row r="33" spans="1:40" ht="14.25">
      <c r="A33" s="589" t="str">
        <f>Sprachen!L20</f>
        <v>Abteilung</v>
      </c>
      <c r="B33" s="384"/>
      <c r="C33" s="385"/>
      <c r="D33" s="385"/>
      <c r="E33" s="385"/>
      <c r="F33" s="385"/>
      <c r="G33" s="385"/>
      <c r="H33" s="386"/>
      <c r="I33" s="512" t="str">
        <f>IF(Deckblatt!I30&lt;&gt;"",Deckblatt!I30,"")</f>
        <v/>
      </c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4"/>
      <c r="V33" s="721"/>
      <c r="W33" s="366"/>
      <c r="X33" s="366"/>
      <c r="Y33" s="366"/>
      <c r="Z33" s="3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8"/>
    </row>
    <row r="34" spans="1:40" ht="14.25">
      <c r="A34" s="589" t="str">
        <f>Sprachen!L343</f>
        <v>Telefon</v>
      </c>
      <c r="B34" s="384"/>
      <c r="C34" s="385"/>
      <c r="D34" s="385"/>
      <c r="E34" s="385"/>
      <c r="F34" s="385"/>
      <c r="G34" s="385"/>
      <c r="H34" s="386"/>
      <c r="I34" s="512" t="str">
        <f>IF(Deckblatt!I31&lt;&gt;"",Deckblatt!I31,"")</f>
        <v/>
      </c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4"/>
      <c r="V34" s="721"/>
      <c r="W34" s="366"/>
      <c r="X34" s="366"/>
      <c r="Y34" s="366"/>
      <c r="Z34" s="3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8"/>
    </row>
    <row r="35" spans="1:40" ht="14.25">
      <c r="A35" s="589" t="str">
        <f>Sprachen!L119</f>
        <v>E-Mail/Fax-Nr.</v>
      </c>
      <c r="B35" s="384"/>
      <c r="C35" s="385"/>
      <c r="D35" s="385"/>
      <c r="E35" s="385"/>
      <c r="F35" s="385"/>
      <c r="G35" s="385"/>
      <c r="H35" s="386"/>
      <c r="I35" s="512" t="str">
        <f>IF(Deckblatt!I32&lt;&gt;"",Deckblatt!I32,"")</f>
        <v/>
      </c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4"/>
      <c r="V35" s="721"/>
      <c r="W35" s="366"/>
      <c r="X35" s="366"/>
      <c r="Y35" s="366"/>
      <c r="Z35" s="367"/>
      <c r="AA35" s="470"/>
      <c r="AB35" s="470"/>
      <c r="AC35" s="470"/>
      <c r="AD35" s="470"/>
      <c r="AE35" s="470"/>
      <c r="AF35" s="470"/>
      <c r="AG35" s="470"/>
      <c r="AH35" s="470"/>
      <c r="AI35" s="470"/>
      <c r="AJ35" s="470"/>
      <c r="AK35" s="470"/>
      <c r="AL35" s="470"/>
      <c r="AM35" s="470"/>
      <c r="AN35" s="471"/>
    </row>
    <row r="36" spans="1:40" ht="30" customHeight="1" thickBot="1">
      <c r="A36" s="699" t="str">
        <f>Sprachen!L91</f>
        <v>Datum</v>
      </c>
      <c r="B36" s="700"/>
      <c r="C36" s="701"/>
      <c r="D36" s="701"/>
      <c r="E36" s="701"/>
      <c r="F36" s="701"/>
      <c r="G36" s="701"/>
      <c r="H36" s="702"/>
      <c r="I36" s="745" t="str">
        <f>IF(Deckblatt!I33&lt;&gt;"",Deckblatt!I33,"")</f>
        <v/>
      </c>
      <c r="J36" s="746"/>
      <c r="K36" s="746"/>
      <c r="L36" s="746"/>
      <c r="M36" s="746"/>
      <c r="N36" s="746"/>
      <c r="O36" s="746"/>
      <c r="P36" s="746"/>
      <c r="Q36" s="746"/>
      <c r="R36" s="746"/>
      <c r="S36" s="746"/>
      <c r="T36" s="746"/>
      <c r="U36" s="747"/>
      <c r="V36" s="703" t="str">
        <f>Sprachen!L348</f>
        <v>Unterschrift</v>
      </c>
      <c r="W36" s="704"/>
      <c r="X36" s="704"/>
      <c r="Y36" s="704"/>
      <c r="Z36" s="705"/>
      <c r="AA36" s="697"/>
      <c r="AB36" s="697"/>
      <c r="AC36" s="697"/>
      <c r="AD36" s="697"/>
      <c r="AE36" s="697"/>
      <c r="AF36" s="697"/>
      <c r="AG36" s="697"/>
      <c r="AH36" s="697"/>
      <c r="AI36" s="697"/>
      <c r="AJ36" s="697"/>
      <c r="AK36" s="697"/>
      <c r="AL36" s="697"/>
      <c r="AM36" s="697"/>
      <c r="AN36" s="698"/>
    </row>
    <row r="37" spans="1:40" ht="15.75" thickBot="1" thickTop="1">
      <c r="A37" s="763"/>
      <c r="B37" s="763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3"/>
      <c r="AK37" s="763"/>
      <c r="AL37" s="763"/>
      <c r="AM37" s="763"/>
      <c r="AN37" s="763"/>
    </row>
    <row r="38" spans="1:40" ht="16.5" thickBot="1" thickTop="1">
      <c r="A38" s="755" t="str">
        <f>Sprachen!L53</f>
        <v>Ausfüllhilfen:</v>
      </c>
      <c r="B38" s="756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6"/>
      <c r="N38" s="756"/>
      <c r="O38" s="756"/>
      <c r="P38" s="756"/>
      <c r="Q38" s="756"/>
      <c r="R38" s="756"/>
      <c r="S38" s="756"/>
      <c r="T38" s="756"/>
      <c r="U38" s="756"/>
      <c r="V38" s="756"/>
      <c r="W38" s="756"/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756"/>
      <c r="AK38" s="756"/>
      <c r="AL38" s="756"/>
      <c r="AM38" s="756"/>
      <c r="AN38" s="757"/>
    </row>
    <row r="39" spans="1:50" ht="70.5" customHeight="1" thickBot="1" thickTop="1">
      <c r="A39" s="758" t="s">
        <v>937</v>
      </c>
      <c r="B39" s="759"/>
      <c r="C39" s="760"/>
      <c r="D39" s="760"/>
      <c r="E39" s="761" t="str">
        <f>Sprachen!L203</f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  <c r="F39" s="760"/>
      <c r="G39" s="760"/>
      <c r="H39" s="760"/>
      <c r="I39" s="760"/>
      <c r="J39" s="760"/>
      <c r="K39" s="760"/>
      <c r="L39" s="76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760"/>
      <c r="AF39" s="760"/>
      <c r="AG39" s="760"/>
      <c r="AH39" s="760"/>
      <c r="AI39" s="760"/>
      <c r="AJ39" s="760"/>
      <c r="AK39" s="760"/>
      <c r="AL39" s="760"/>
      <c r="AM39" s="760"/>
      <c r="AN39" s="762"/>
      <c r="AU39" s="739"/>
      <c r="AV39" s="739"/>
      <c r="AW39" s="739"/>
      <c r="AX39" s="739"/>
    </row>
    <row r="40" spans="1:40" ht="60" customHeight="1" thickBot="1">
      <c r="A40" s="740" t="s">
        <v>938</v>
      </c>
      <c r="B40" s="741"/>
      <c r="C40" s="742"/>
      <c r="D40" s="742"/>
      <c r="E40" s="743" t="str">
        <f>Sprachen!L358</f>
        <v>Vereinbarte Produktionsstückzahl: 
Produktionseinrichtungen beziehen sich auf Linien/Anlagen/Maschinen/Werkzeuge/Kavitäten/Nester</v>
      </c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3"/>
      <c r="AL40" s="743"/>
      <c r="AM40" s="743"/>
      <c r="AN40" s="744"/>
    </row>
    <row r="41" spans="1:40" ht="60" customHeight="1" thickBot="1">
      <c r="A41" s="740" t="s">
        <v>939</v>
      </c>
      <c r="B41" s="741"/>
      <c r="C41" s="742"/>
      <c r="D41" s="742"/>
      <c r="E41" s="743" t="str">
        <f>Sprachen!L261</f>
        <v>Personal nur eingeschränkt verfügbar/qualifiziert, keine Qualitätsbeeinträchtigungen zu erwarten:
- Anzahl und Qualifikationsgrad müssen noch optimiert werden
- Arbeits- und Prüfanweisungen vollständig</v>
      </c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742"/>
      <c r="Y41" s="742"/>
      <c r="Z41" s="742"/>
      <c r="AA41" s="742"/>
      <c r="AB41" s="742"/>
      <c r="AC41" s="742"/>
      <c r="AD41" s="742"/>
      <c r="AE41" s="742"/>
      <c r="AF41" s="742"/>
      <c r="AG41" s="742"/>
      <c r="AH41" s="742"/>
      <c r="AI41" s="742"/>
      <c r="AJ41" s="742"/>
      <c r="AK41" s="742"/>
      <c r="AL41" s="742"/>
      <c r="AM41" s="742"/>
      <c r="AN41" s="748"/>
    </row>
    <row r="42" spans="1:40" ht="60" customHeight="1" thickBot="1">
      <c r="A42" s="740" t="s">
        <v>940</v>
      </c>
      <c r="B42" s="741"/>
      <c r="C42" s="742"/>
      <c r="D42" s="742"/>
      <c r="E42" s="743" t="str">
        <f>Sprachen!L174</f>
        <v>Qualifiziertes Personal nicht in ausreichender Anzahl verfügbar:
Qualitätsbeeinträchtigungen möglich
Arbeits- und/oder Prüfanweisungen unvollständig</v>
      </c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742"/>
      <c r="AC42" s="742"/>
      <c r="AD42" s="742"/>
      <c r="AE42" s="742"/>
      <c r="AF42" s="742"/>
      <c r="AG42" s="742"/>
      <c r="AH42" s="742"/>
      <c r="AI42" s="742"/>
      <c r="AJ42" s="742"/>
      <c r="AK42" s="742"/>
      <c r="AL42" s="742"/>
      <c r="AM42" s="742"/>
      <c r="AN42" s="748"/>
    </row>
    <row r="43" spans="1:40" ht="60" customHeight="1" thickBot="1">
      <c r="A43" s="749" t="s">
        <v>941</v>
      </c>
      <c r="B43" s="750"/>
      <c r="C43" s="751"/>
      <c r="D43" s="751"/>
      <c r="E43" s="752" t="str">
        <f>Sprachen!L379</f>
        <v>Eingabe erforderlich, sofern nicht mit „Anforderung erfüllt“ bewertet</v>
      </c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753"/>
      <c r="Y43" s="753"/>
      <c r="Z43" s="753"/>
      <c r="AA43" s="753"/>
      <c r="AB43" s="753"/>
      <c r="AC43" s="753"/>
      <c r="AD43" s="753"/>
      <c r="AE43" s="753"/>
      <c r="AF43" s="753"/>
      <c r="AG43" s="753"/>
      <c r="AH43" s="753"/>
      <c r="AI43" s="753"/>
      <c r="AJ43" s="753"/>
      <c r="AK43" s="753"/>
      <c r="AL43" s="753"/>
      <c r="AM43" s="753"/>
      <c r="AN43" s="754"/>
    </row>
    <row r="44" s="110" customFormat="1" ht="15" thickTop="1"/>
    <row r="45" s="110" customFormat="1" ht="14.25"/>
    <row r="46" s="110" customFormat="1" ht="14.25"/>
    <row r="47" s="110" customFormat="1" ht="14.25"/>
    <row r="48" s="110" customFormat="1" ht="14.25"/>
    <row r="49" s="110" customFormat="1" ht="14.25"/>
    <row r="50" s="110" customFormat="1" ht="14.25"/>
    <row r="51" s="110" customFormat="1" ht="14.25"/>
    <row r="52" s="110" customFormat="1" ht="14.25"/>
    <row r="53" s="110" customFormat="1" ht="14.25"/>
    <row r="54" s="110" customFormat="1" ht="14.25"/>
    <row r="55" s="110" customFormat="1" ht="14.25"/>
    <row r="56" s="110" customFormat="1" ht="14.25"/>
    <row r="57" s="110" customFormat="1" ht="14.25"/>
    <row r="58" s="110" customFormat="1" ht="14.25"/>
    <row r="59" s="110" customFormat="1" ht="14.25"/>
    <row r="60" s="110" customFormat="1" ht="14.25"/>
    <row r="61" s="110" customFormat="1" ht="14.25"/>
    <row r="62" s="110" customFormat="1" ht="14.25"/>
    <row r="63" s="110" customFormat="1" ht="14.25"/>
    <row r="64" s="110" customFormat="1" ht="14.25"/>
    <row r="65" s="110" customFormat="1" ht="14.25"/>
    <row r="66" s="110" customFormat="1" ht="14.25"/>
    <row r="67" s="110" customFormat="1" ht="14.25"/>
    <row r="68" s="110" customFormat="1" ht="14.25"/>
    <row r="69" s="110" customFormat="1" ht="14.25"/>
    <row r="70" s="110" customFormat="1" ht="14.25"/>
    <row r="71" s="110" customFormat="1" ht="14.25"/>
    <row r="72" s="110" customFormat="1" ht="14.25"/>
    <row r="73" s="110" customFormat="1" ht="14.25"/>
    <row r="74" s="110" customFormat="1" ht="14.25"/>
    <row r="75" s="110" customFormat="1" ht="14.25"/>
    <row r="76" s="110" customFormat="1" ht="14.25"/>
    <row r="77" s="110" customFormat="1" ht="14.25"/>
    <row r="78" s="110" customFormat="1" ht="14.25"/>
    <row r="79" s="110" customFormat="1" ht="14.25"/>
    <row r="80" s="110" customFormat="1" ht="14.25"/>
    <row r="81" s="110" customFormat="1" ht="14.25"/>
    <row r="82" s="110" customFormat="1" ht="14.25"/>
    <row r="83" s="110" customFormat="1" ht="14.25"/>
    <row r="84" s="110" customFormat="1" ht="14.25"/>
    <row r="85" s="110" customFormat="1" ht="14.25"/>
    <row r="86" s="110" customFormat="1" ht="14.25"/>
    <row r="87" s="110" customFormat="1" ht="14.25"/>
    <row r="88" s="110" customFormat="1" ht="14.25"/>
    <row r="89" s="110" customFormat="1" ht="14.25"/>
    <row r="90" s="110" customFormat="1" ht="14.25"/>
    <row r="91" s="110" customFormat="1" ht="14.25"/>
    <row r="92" s="110" customFormat="1" ht="14.25"/>
    <row r="93" s="110" customFormat="1" ht="14.25"/>
    <row r="94" s="110" customFormat="1" ht="14.25"/>
    <row r="95" s="110" customFormat="1" ht="14.25"/>
    <row r="96" s="110" customFormat="1" ht="14.25"/>
    <row r="97" s="110" customFormat="1" ht="14.25"/>
    <row r="98" s="110" customFormat="1" ht="14.25"/>
    <row r="99" s="110" customFormat="1" ht="14.25"/>
    <row r="100" s="110" customFormat="1" ht="14.25"/>
    <row r="101" s="110" customFormat="1" ht="14.25"/>
    <row r="102" s="110" customFormat="1" ht="14.25"/>
    <row r="103" s="110" customFormat="1" ht="14.25"/>
    <row r="104" s="110" customFormat="1" ht="14.25"/>
    <row r="105" s="110" customFormat="1" ht="14.25"/>
    <row r="106" s="110" customFormat="1" ht="14.25"/>
    <row r="107" s="110" customFormat="1" ht="14.25"/>
    <row r="108" s="110" customFormat="1" ht="14.25"/>
    <row r="109" s="110" customFormat="1" ht="14.25"/>
    <row r="110" s="110" customFormat="1" ht="14.25"/>
    <row r="111" s="110" customFormat="1" ht="14.25"/>
    <row r="112" s="110" customFormat="1" ht="14.25"/>
    <row r="113" s="110" customFormat="1" ht="14.25"/>
    <row r="114" s="110" customFormat="1" ht="14.25"/>
    <row r="115" s="110" customFormat="1" ht="14.25"/>
    <row r="116" s="110" customFormat="1" ht="14.25"/>
    <row r="117" s="110" customFormat="1" ht="14.25"/>
    <row r="118" s="110" customFormat="1" ht="14.25"/>
    <row r="119" s="110" customFormat="1" ht="14.25"/>
    <row r="120" s="110" customFormat="1" ht="14.25"/>
    <row r="121" s="110" customFormat="1" ht="14.25"/>
    <row r="122" s="110" customFormat="1" ht="14.25"/>
    <row r="123" s="110" customFormat="1" ht="14.25"/>
    <row r="124" s="110" customFormat="1" ht="14.25"/>
    <row r="125" s="110" customFormat="1" ht="14.25"/>
    <row r="126" s="110" customFormat="1" ht="14.25"/>
    <row r="127" s="110" customFormat="1" ht="14.25"/>
    <row r="128" s="110" customFormat="1" ht="14.25"/>
    <row r="129" s="110" customFormat="1" ht="14.25"/>
    <row r="130" s="110" customFormat="1" ht="14.25"/>
    <row r="131" s="110" customFormat="1" ht="14.25"/>
    <row r="132" s="110" customFormat="1" ht="14.25"/>
    <row r="133" s="110" customFormat="1" ht="14.25"/>
    <row r="134" s="110" customFormat="1" ht="14.25"/>
    <row r="135" s="110" customFormat="1" ht="14.25"/>
    <row r="136" s="110" customFormat="1" ht="14.25"/>
    <row r="137" s="110" customFormat="1" ht="14.25"/>
    <row r="138" s="110" customFormat="1" ht="14.25"/>
    <row r="139" s="110" customFormat="1" ht="14.25"/>
    <row r="140" s="110" customFormat="1" ht="14.25"/>
    <row r="141" s="110" customFormat="1" ht="14.25"/>
    <row r="142" s="110" customFormat="1" ht="14.25"/>
    <row r="143" s="110" customFormat="1" ht="14.25"/>
    <row r="144" s="110" customFormat="1" ht="14.25"/>
    <row r="145" s="110" customFormat="1" ht="14.25"/>
    <row r="146" s="110" customFormat="1" ht="14.25"/>
    <row r="147" s="110" customFormat="1" ht="14.25"/>
    <row r="148" s="110" customFormat="1" ht="14.25"/>
    <row r="149" s="110" customFormat="1" ht="14.25"/>
    <row r="150" s="110" customFormat="1" ht="14.25"/>
  </sheetData>
  <mergeCells count="170">
    <mergeCell ref="A41:D41"/>
    <mergeCell ref="E41:AN41"/>
    <mergeCell ref="A42:D42"/>
    <mergeCell ref="E42:AN42"/>
    <mergeCell ref="A43:D43"/>
    <mergeCell ref="E43:AN43"/>
    <mergeCell ref="AA36:AN36"/>
    <mergeCell ref="A38:AN38"/>
    <mergeCell ref="A39:D39"/>
    <mergeCell ref="E39:AN39"/>
    <mergeCell ref="A37:AN37"/>
    <mergeCell ref="AU39:AX39"/>
    <mergeCell ref="A40:D40"/>
    <mergeCell ref="E40:AN40"/>
    <mergeCell ref="I34:U34"/>
    <mergeCell ref="A35:H35"/>
    <mergeCell ref="I35:U35"/>
    <mergeCell ref="A36:H36"/>
    <mergeCell ref="I36:U36"/>
    <mergeCell ref="V36:Z36"/>
    <mergeCell ref="A30:R30"/>
    <mergeCell ref="S30:AN30"/>
    <mergeCell ref="A31:AN31"/>
    <mergeCell ref="A32:H32"/>
    <mergeCell ref="I32:U32"/>
    <mergeCell ref="V32:Z35"/>
    <mergeCell ref="AA32:AN35"/>
    <mergeCell ref="A33:H33"/>
    <mergeCell ref="I33:U33"/>
    <mergeCell ref="A34:H34"/>
    <mergeCell ref="A28:F29"/>
    <mergeCell ref="G28:N28"/>
    <mergeCell ref="O28:V28"/>
    <mergeCell ref="W28:AD28"/>
    <mergeCell ref="AE28:AF28"/>
    <mergeCell ref="AG28:AN29"/>
    <mergeCell ref="G29:N29"/>
    <mergeCell ref="O29:V29"/>
    <mergeCell ref="W29:AD29"/>
    <mergeCell ref="AE29:AF29"/>
    <mergeCell ref="A24:F27"/>
    <mergeCell ref="G24:N24"/>
    <mergeCell ref="O24:V24"/>
    <mergeCell ref="W24:AD24"/>
    <mergeCell ref="AE24:AF24"/>
    <mergeCell ref="AG24:AN25"/>
    <mergeCell ref="G25:N25"/>
    <mergeCell ref="O25:V25"/>
    <mergeCell ref="W25:AD25"/>
    <mergeCell ref="AE25:AF25"/>
    <mergeCell ref="G26:N26"/>
    <mergeCell ref="O26:V26"/>
    <mergeCell ref="W26:AD26"/>
    <mergeCell ref="AE26:AF26"/>
    <mergeCell ref="AG26:AN27"/>
    <mergeCell ref="G27:N27"/>
    <mergeCell ref="O27:V27"/>
    <mergeCell ref="W27:AD27"/>
    <mergeCell ref="AE27:AF27"/>
    <mergeCell ref="A22:F23"/>
    <mergeCell ref="G22:N22"/>
    <mergeCell ref="O22:V22"/>
    <mergeCell ref="W22:AD22"/>
    <mergeCell ref="AE22:AF22"/>
    <mergeCell ref="AG22:AN23"/>
    <mergeCell ref="G23:N23"/>
    <mergeCell ref="O23:V23"/>
    <mergeCell ref="W23:AD23"/>
    <mergeCell ref="AE23:AF23"/>
    <mergeCell ref="AT20:AT24"/>
    <mergeCell ref="G21:N21"/>
    <mergeCell ref="O21:V21"/>
    <mergeCell ref="W21:AD21"/>
    <mergeCell ref="AE21:AF21"/>
    <mergeCell ref="AG18:AN19"/>
    <mergeCell ref="G19:N19"/>
    <mergeCell ref="O19:V19"/>
    <mergeCell ref="W19:AD19"/>
    <mergeCell ref="AE19:AF19"/>
    <mergeCell ref="A20:F21"/>
    <mergeCell ref="G20:N20"/>
    <mergeCell ref="O20:V20"/>
    <mergeCell ref="W20:AD20"/>
    <mergeCell ref="AE20:AF20"/>
    <mergeCell ref="AG16:AN17"/>
    <mergeCell ref="G17:N17"/>
    <mergeCell ref="O17:V17"/>
    <mergeCell ref="W17:AD17"/>
    <mergeCell ref="AE17:AF17"/>
    <mergeCell ref="A18:F19"/>
    <mergeCell ref="G18:N18"/>
    <mergeCell ref="O18:V18"/>
    <mergeCell ref="W18:AD18"/>
    <mergeCell ref="AE18:AF18"/>
    <mergeCell ref="AG20:AN21"/>
    <mergeCell ref="AE15:AF15"/>
    <mergeCell ref="A16:F17"/>
    <mergeCell ref="G16:N16"/>
    <mergeCell ref="O16:V16"/>
    <mergeCell ref="W16:AD16"/>
    <mergeCell ref="AE16:AF16"/>
    <mergeCell ref="AG13:AN13"/>
    <mergeCell ref="A14:F15"/>
    <mergeCell ref="G14:N14"/>
    <mergeCell ref="O14:V14"/>
    <mergeCell ref="W14:AD14"/>
    <mergeCell ref="AE14:AF14"/>
    <mergeCell ref="AG14:AN15"/>
    <mergeCell ref="G15:N15"/>
    <mergeCell ref="O15:V15"/>
    <mergeCell ref="W15:AD15"/>
    <mergeCell ref="A12:N12"/>
    <mergeCell ref="A13:F13"/>
    <mergeCell ref="G13:N13"/>
    <mergeCell ref="O13:V13"/>
    <mergeCell ref="W13:AD13"/>
    <mergeCell ref="AE13:AF13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1:M2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</mergeCells>
  <conditionalFormatting sqref="I32:I36">
    <cfRule type="expression" priority="85" dxfId="13">
      <formula>$I32&lt;&gt;""</formula>
    </cfRule>
    <cfRule type="expression" priority="86" dxfId="1">
      <formula>$I32=""</formula>
    </cfRule>
  </conditionalFormatting>
  <conditionalFormatting sqref="AA32:AA36">
    <cfRule type="expression" priority="87" dxfId="13">
      <formula>$AA32&lt;&gt;""</formula>
    </cfRule>
    <cfRule type="expression" priority="88" dxfId="1">
      <formula>$AA32=""</formula>
    </cfRule>
  </conditionalFormatting>
  <conditionalFormatting sqref="U2:AN2">
    <cfRule type="expression" priority="83" dxfId="13">
      <formula>$U$2&lt;&gt;""</formula>
    </cfRule>
    <cfRule type="expression" priority="84" dxfId="1">
      <formula>$U$2=""</formula>
    </cfRule>
  </conditionalFormatting>
  <conditionalFormatting sqref="AI9:AN11 AI8 AI7:AN7 AI4 AI6">
    <cfRule type="expression" priority="81" dxfId="13">
      <formula>$AI4&lt;&gt;""</formula>
    </cfRule>
    <cfRule type="expression" priority="82" dxfId="1">
      <formula>$AI4=""</formula>
    </cfRule>
  </conditionalFormatting>
  <conditionalFormatting sqref="H4:H11">
    <cfRule type="expression" priority="79" dxfId="13">
      <formula>$H4&lt;&gt;""</formula>
    </cfRule>
    <cfRule type="expression" priority="80" dxfId="1">
      <formula>$H4=""</formula>
    </cfRule>
  </conditionalFormatting>
  <conditionalFormatting sqref="G15:AE15">
    <cfRule type="expression" priority="66" dxfId="0">
      <formula>$AS15&gt;1</formula>
    </cfRule>
    <cfRule type="expression" priority="76" dxfId="13">
      <formula>$AS$15=1</formula>
    </cfRule>
    <cfRule type="expression" priority="77" dxfId="1">
      <formula>$AS$15=0</formula>
    </cfRule>
    <cfRule type="expression" priority="78" dxfId="163">
      <formula>G$15=""</formula>
    </cfRule>
  </conditionalFormatting>
  <conditionalFormatting sqref="G19:AD19">
    <cfRule type="expression" priority="65" dxfId="0">
      <formula>$AS$19&gt;1</formula>
    </cfRule>
    <cfRule type="expression" priority="73" dxfId="13">
      <formula>$AS$19=1</formula>
    </cfRule>
    <cfRule type="expression" priority="74" dxfId="1">
      <formula>$AS$19=0</formula>
    </cfRule>
    <cfRule type="expression" priority="75" dxfId="163">
      <formula>G$19=""</formula>
    </cfRule>
  </conditionalFormatting>
  <conditionalFormatting sqref="G21:AD21">
    <cfRule type="expression" priority="64" dxfId="0">
      <formula>$AS$21&gt;1</formula>
    </cfRule>
    <cfRule type="expression" priority="70" dxfId="13">
      <formula>$AS$21=1</formula>
    </cfRule>
    <cfRule type="expression" priority="71" dxfId="1">
      <formula>$AS$21=0</formula>
    </cfRule>
    <cfRule type="expression" priority="72" dxfId="163">
      <formula>G$21=""</formula>
    </cfRule>
  </conditionalFormatting>
  <conditionalFormatting sqref="G23:AD23">
    <cfRule type="expression" priority="63" dxfId="0">
      <formula>$AS$23&gt;1</formula>
    </cfRule>
    <cfRule type="expression" priority="67" dxfId="13">
      <formula>$AS$23=1</formula>
    </cfRule>
    <cfRule type="expression" priority="68" dxfId="1">
      <formula>$AS$23=0</formula>
    </cfRule>
    <cfRule type="expression" priority="69" dxfId="163">
      <formula>G$23=""</formula>
    </cfRule>
  </conditionalFormatting>
  <conditionalFormatting sqref="G25:AD25">
    <cfRule type="expression" priority="59" dxfId="0">
      <formula>$AS$25&gt;1</formula>
    </cfRule>
    <cfRule type="expression" priority="60" dxfId="13">
      <formula>$AS$25=1</formula>
    </cfRule>
    <cfRule type="expression" priority="61" dxfId="1">
      <formula>$AS$25=0</formula>
    </cfRule>
    <cfRule type="expression" priority="62" dxfId="163">
      <formula>G$25=""</formula>
    </cfRule>
  </conditionalFormatting>
  <conditionalFormatting sqref="G27:AD27">
    <cfRule type="expression" priority="55" dxfId="0">
      <formula>$AS$27&gt;1</formula>
    </cfRule>
    <cfRule type="expression" priority="56" dxfId="13">
      <formula>$AS$27=1</formula>
    </cfRule>
    <cfRule type="expression" priority="57" dxfId="1">
      <formula>$AS$27=0</formula>
    </cfRule>
    <cfRule type="expression" priority="58" dxfId="163">
      <formula>G$27=""</formula>
    </cfRule>
  </conditionalFormatting>
  <conditionalFormatting sqref="G29:AD29">
    <cfRule type="expression" priority="51" dxfId="0">
      <formula>$AS$29&gt;1</formula>
    </cfRule>
    <cfRule type="expression" priority="52" dxfId="13">
      <formula>$AS$29=1</formula>
    </cfRule>
    <cfRule type="expression" priority="53" dxfId="1">
      <formula>$AS$29=0</formula>
    </cfRule>
    <cfRule type="expression" priority="54" dxfId="163">
      <formula>G$29=""</formula>
    </cfRule>
  </conditionalFormatting>
  <conditionalFormatting sqref="AG14">
    <cfRule type="expression" priority="49" dxfId="13">
      <formula>$AF14&lt;&gt;""</formula>
    </cfRule>
    <cfRule type="expression" priority="50" dxfId="1">
      <formula>OR($AR15=TRUE,$AQ15=TRUE,$AP15=TRUE)</formula>
    </cfRule>
  </conditionalFormatting>
  <conditionalFormatting sqref="G17:AD17">
    <cfRule type="expression" priority="45" dxfId="0">
      <formula>$AS$17&gt;1</formula>
    </cfRule>
    <cfRule type="expression" priority="46" dxfId="13">
      <formula>$AS$17=1</formula>
    </cfRule>
    <cfRule type="expression" priority="47" dxfId="1">
      <formula>$AS$17=0</formula>
    </cfRule>
    <cfRule type="expression" priority="48" dxfId="163">
      <formula>G$17=""</formula>
    </cfRule>
  </conditionalFormatting>
  <conditionalFormatting sqref="AE17">
    <cfRule type="expression" priority="41" dxfId="0">
      <formula>$AS17&gt;1</formula>
    </cfRule>
    <cfRule type="expression" priority="42" dxfId="13">
      <formula>$AS$15=1</formula>
    </cfRule>
    <cfRule type="expression" priority="43" dxfId="1">
      <formula>$AS$15=0</formula>
    </cfRule>
    <cfRule type="expression" priority="44" dxfId="163">
      <formula>AE$15=""</formula>
    </cfRule>
  </conditionalFormatting>
  <conditionalFormatting sqref="AG16">
    <cfRule type="expression" priority="39" dxfId="13">
      <formula>$AF16&lt;&gt;""</formula>
    </cfRule>
    <cfRule type="expression" priority="40" dxfId="1">
      <formula>OR($AR17=TRUE,$AQ17=TRUE,$AP17=TRUE)</formula>
    </cfRule>
  </conditionalFormatting>
  <conditionalFormatting sqref="AE19">
    <cfRule type="expression" priority="35" dxfId="0">
      <formula>$AS19&gt;1</formula>
    </cfRule>
    <cfRule type="expression" priority="36" dxfId="13">
      <formula>$AS$15=1</formula>
    </cfRule>
    <cfRule type="expression" priority="37" dxfId="1">
      <formula>$AS$15=0</formula>
    </cfRule>
    <cfRule type="expression" priority="38" dxfId="163">
      <formula>AE$15=""</formula>
    </cfRule>
  </conditionalFormatting>
  <conditionalFormatting sqref="AG18">
    <cfRule type="expression" priority="33" dxfId="13">
      <formula>$AF18&lt;&gt;""</formula>
    </cfRule>
    <cfRule type="expression" priority="34" dxfId="1">
      <formula>OR($AR19=TRUE,$AQ19=TRUE,$AP19=TRUE)</formula>
    </cfRule>
  </conditionalFormatting>
  <conditionalFormatting sqref="AE21">
    <cfRule type="expression" priority="29" dxfId="0">
      <formula>$AS21&gt;1</formula>
    </cfRule>
    <cfRule type="expression" priority="30" dxfId="13">
      <formula>$AS$15=1</formula>
    </cfRule>
    <cfRule type="expression" priority="31" dxfId="1">
      <formula>$AS$15=0</formula>
    </cfRule>
    <cfRule type="expression" priority="32" dxfId="163">
      <formula>AE$15=""</formula>
    </cfRule>
  </conditionalFormatting>
  <conditionalFormatting sqref="AG20">
    <cfRule type="expression" priority="27" dxfId="13">
      <formula>$AF20&lt;&gt;""</formula>
    </cfRule>
    <cfRule type="expression" priority="28" dxfId="1">
      <formula>OR($AR21=TRUE,$AQ21=TRUE,$AP21=TRUE)</formula>
    </cfRule>
  </conditionalFormatting>
  <conditionalFormatting sqref="AE23">
    <cfRule type="expression" priority="23" dxfId="0">
      <formula>$AS23&gt;1</formula>
    </cfRule>
    <cfRule type="expression" priority="24" dxfId="13">
      <formula>$AS$15=1</formula>
    </cfRule>
    <cfRule type="expression" priority="25" dxfId="1">
      <formula>$AS$15=0</formula>
    </cfRule>
    <cfRule type="expression" priority="26" dxfId="163">
      <formula>AE$15=""</formula>
    </cfRule>
  </conditionalFormatting>
  <conditionalFormatting sqref="AG22">
    <cfRule type="expression" priority="21" dxfId="13">
      <formula>$AF22&lt;&gt;""</formula>
    </cfRule>
    <cfRule type="expression" priority="22" dxfId="1">
      <formula>OR($AR23=TRUE,$AQ23=TRUE,$AP23=TRUE)</formula>
    </cfRule>
  </conditionalFormatting>
  <conditionalFormatting sqref="AE25">
    <cfRule type="expression" priority="17" dxfId="0">
      <formula>$AS25&gt;1</formula>
    </cfRule>
    <cfRule type="expression" priority="18" dxfId="13">
      <formula>$AS$15=1</formula>
    </cfRule>
    <cfRule type="expression" priority="19" dxfId="1">
      <formula>$AS$15=0</formula>
    </cfRule>
    <cfRule type="expression" priority="20" dxfId="163">
      <formula>AE$15=""</formula>
    </cfRule>
  </conditionalFormatting>
  <conditionalFormatting sqref="AG24">
    <cfRule type="expression" priority="15" dxfId="13">
      <formula>$AF24&lt;&gt;""</formula>
    </cfRule>
    <cfRule type="expression" priority="16" dxfId="1">
      <formula>OR($AR25=TRUE,$AQ25=TRUE,$AP25=TRUE)</formula>
    </cfRule>
  </conditionalFormatting>
  <conditionalFormatting sqref="AE27">
    <cfRule type="expression" priority="11" dxfId="0">
      <formula>$AS27&gt;1</formula>
    </cfRule>
    <cfRule type="expression" priority="12" dxfId="13">
      <formula>$AS$15=1</formula>
    </cfRule>
    <cfRule type="expression" priority="13" dxfId="1">
      <formula>$AS$15=0</formula>
    </cfRule>
    <cfRule type="expression" priority="14" dxfId="163">
      <formula>AE$15=""</formula>
    </cfRule>
  </conditionalFormatting>
  <conditionalFormatting sqref="AG26">
    <cfRule type="expression" priority="9" dxfId="13">
      <formula>$AF26&lt;&gt;""</formula>
    </cfRule>
    <cfRule type="expression" priority="10" dxfId="1">
      <formula>OR($AR27=TRUE,$AQ27=TRUE,$AP27=TRUE)</formula>
    </cfRule>
  </conditionalFormatting>
  <conditionalFormatting sqref="AE29">
    <cfRule type="expression" priority="5" dxfId="0">
      <formula>$AS29&gt;1</formula>
    </cfRule>
    <cfRule type="expression" priority="6" dxfId="13">
      <formula>$AS$15=1</formula>
    </cfRule>
    <cfRule type="expression" priority="7" dxfId="1">
      <formula>$AS$15=0</formula>
    </cfRule>
    <cfRule type="expression" priority="8" dxfId="163">
      <formula>AE$15=""</formula>
    </cfRule>
  </conditionalFormatting>
  <conditionalFormatting sqref="AG28">
    <cfRule type="expression" priority="3" dxfId="13">
      <formula>$AF28&lt;&gt;""</formula>
    </cfRule>
    <cfRule type="expression" priority="4" dxfId="1">
      <formula>OR($AR29=TRUE,$AQ29=TRUE,$AP29=TRUE)</formula>
    </cfRule>
  </conditionalFormatting>
  <conditionalFormatting sqref="V4:AA11">
    <cfRule type="expression" priority="1" dxfId="13">
      <formula>$V4&lt;&gt;""</formula>
    </cfRule>
    <cfRule type="expression" priority="2" dxfId="1">
      <formula>$V4=""</formula>
    </cfRule>
  </conditionalFormatting>
  <conditionalFormatting sqref="S30">
    <cfRule type="expression" priority="91" dxfId="614">
      <formula>$S$30=Sprachen!$L$6</formula>
    </cfRule>
  </conditionalFormatting>
  <conditionalFormatting sqref="S30:AN30">
    <cfRule type="expression" priority="89" dxfId="0">
      <formula>$S$30=Sprachen!$L$8</formula>
    </cfRule>
    <cfRule type="expression" priority="90" dxfId="1338">
      <formula>$S$30=Sprachen!$L$7</formula>
    </cfRule>
  </conditionalFormatting>
  <dataValidations count="1">
    <dataValidation type="list" allowBlank="1" showInputMessage="1" showErrorMessage="1" sqref="A12:N12">
      <formula1>Sprachen!$L$73:$L$74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headerFooter>
    <oddHeader>&amp;L&amp;8Version: huber_1.0
Datum: 11.05.2021&amp;R&amp;G</oddHeader>
    <oddFooter>&amp;C&amp;P/&amp;N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1">
            <xm:f>$S$30=Sprachen!$L$6</xm:f>
            <x14:dxf>
              <fill>
                <patternFill>
                  <bgColor theme="9"/>
                </patternFill>
              </fill>
            </x14:dxf>
          </x14:cfRule>
          <xm:sqref>S30</xm:sqref>
        </x14:conditionalFormatting>
        <x14:conditionalFormatting xmlns:xm="http://schemas.microsoft.com/office/excel/2006/main">
          <x14:cfRule type="expression" priority="89">
            <xm:f>$S$30=Sprachen!$L$8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90">
            <xm:f>$S$30=Sprachen!$L$7</xm:f>
            <x14:dxf>
              <fill>
                <patternFill>
                  <bgColor rgb="FFFFFF00"/>
                </patternFill>
              </fill>
            </x14:dxf>
          </x14:cfRule>
          <xm:sqref>S30:AN30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C291-3B6D-4759-9EB4-100F4414E7E0}">
  <sheetPr>
    <tabColor rgb="FFFFC000"/>
  </sheetPr>
  <dimension ref="A1:BQ150"/>
  <sheetViews>
    <sheetView zoomScale="90" zoomScaleNormal="90" workbookViewId="0" topLeftCell="A1">
      <selection activeCell="AT13" sqref="AT13"/>
    </sheetView>
  </sheetViews>
  <sheetFormatPr defaultColWidth="11.00390625" defaultRowHeight="14.25"/>
  <cols>
    <col min="1" max="40" width="2.00390625" style="0" customWidth="1"/>
    <col min="41" max="43" width="11.00390625" style="0" hidden="1" customWidth="1"/>
    <col min="44" max="44" width="10.375" style="110" customWidth="1"/>
    <col min="45" max="69" width="11.25390625" style="110" customWidth="1"/>
  </cols>
  <sheetData>
    <row r="1" spans="1:45" ht="26.25" customHeight="1" thickTop="1">
      <c r="A1" s="318" t="str">
        <f>Sprachen!L532</f>
        <v>Prozessablaufplan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777" t="str">
        <f>Sprachen!L378</f>
        <v>Bericht</v>
      </c>
      <c r="O1" s="777"/>
      <c r="P1" s="777"/>
      <c r="Q1" s="777"/>
      <c r="R1" s="777"/>
      <c r="S1" s="777"/>
      <c r="T1" s="777"/>
      <c r="U1" s="778" t="str">
        <f>IF(V4&lt;&gt;"",V4&amp;" / "&amp;V5,"")</f>
        <v/>
      </c>
      <c r="V1" s="778"/>
      <c r="W1" s="778"/>
      <c r="X1" s="778"/>
      <c r="Y1" s="778"/>
      <c r="Z1" s="778"/>
      <c r="AA1" s="778"/>
      <c r="AB1" s="778"/>
      <c r="AC1" s="779"/>
      <c r="AD1" s="779"/>
      <c r="AE1" s="779"/>
      <c r="AF1" s="174"/>
      <c r="AG1" s="174"/>
      <c r="AH1" s="174"/>
      <c r="AI1" s="780"/>
      <c r="AJ1" s="780"/>
      <c r="AK1" s="780"/>
      <c r="AL1" s="174"/>
      <c r="AM1" s="174"/>
      <c r="AN1" s="175"/>
      <c r="AP1" s="21" t="s">
        <v>621</v>
      </c>
      <c r="AS1" s="119"/>
    </row>
    <row r="2" spans="1:42" ht="26.25" customHeight="1" thickBot="1">
      <c r="A2" s="775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3" t="str">
        <f>Sprachen!L255</f>
        <v>Organisation</v>
      </c>
      <c r="O2" s="773"/>
      <c r="P2" s="773"/>
      <c r="Q2" s="773"/>
      <c r="R2" s="773"/>
      <c r="S2" s="773"/>
      <c r="T2" s="773"/>
      <c r="U2" s="236" t="str">
        <f>IF(Deckblatt!U2&lt;&gt;"",Deckblatt!U2,"")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571"/>
      <c r="AP2">
        <f>'Anlage 4 PPF-Bewertung'!AP3</f>
        <v>0</v>
      </c>
    </row>
    <row r="3" spans="1:69" s="14" customFormat="1" ht="15.75" thickBot="1" thickTop="1">
      <c r="A3" s="774" t="str">
        <f>Sprachen!L46</f>
        <v>Angaben zur Organisation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 t="str">
        <f>Sprachen!L44</f>
        <v>Angaben zu Mustern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 t="str">
        <f>Sprachen!L45</f>
        <v>Angaben zum Kunden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P3"/>
      <c r="AQ3"/>
      <c r="AR3" s="110"/>
      <c r="AS3" s="110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</row>
    <row r="4" spans="1:40" ht="15" customHeight="1" thickTop="1">
      <c r="A4" s="370" t="str">
        <f>Sprachen!L304</f>
        <v>Sachnummer</v>
      </c>
      <c r="B4" s="371"/>
      <c r="C4" s="371"/>
      <c r="D4" s="371"/>
      <c r="E4" s="371"/>
      <c r="F4" s="371"/>
      <c r="G4" s="372"/>
      <c r="H4" s="616" t="str">
        <f>IF(Deckblatt!H20&lt;&gt;"",Deckblatt!H20,"")</f>
        <v/>
      </c>
      <c r="I4" s="617"/>
      <c r="J4" s="617"/>
      <c r="K4" s="617"/>
      <c r="L4" s="617"/>
      <c r="M4" s="617"/>
      <c r="N4" s="618"/>
      <c r="O4" s="573" t="str">
        <f>Sprachen!L75</f>
        <v>Berichtsnummer</v>
      </c>
      <c r="P4" s="574"/>
      <c r="Q4" s="574"/>
      <c r="R4" s="574"/>
      <c r="S4" s="574"/>
      <c r="T4" s="574"/>
      <c r="U4" s="575"/>
      <c r="V4" s="582"/>
      <c r="W4" s="583"/>
      <c r="X4" s="583"/>
      <c r="Y4" s="583"/>
      <c r="Z4" s="583"/>
      <c r="AA4" s="584"/>
      <c r="AB4" s="585" t="str">
        <f>Sprachen!L187</f>
        <v>Kunde</v>
      </c>
      <c r="AC4" s="586"/>
      <c r="AD4" s="586"/>
      <c r="AE4" s="586"/>
      <c r="AF4" s="586"/>
      <c r="AG4" s="586"/>
      <c r="AH4" s="587"/>
      <c r="AI4" s="591" t="str">
        <f>IF(Deckblatt!AI16&lt;&gt;"",Deckblatt!AI16,"")</f>
        <v/>
      </c>
      <c r="AJ4" s="592"/>
      <c r="AK4" s="592"/>
      <c r="AL4" s="592"/>
      <c r="AM4" s="592"/>
      <c r="AN4" s="593"/>
    </row>
    <row r="5" spans="1:40" ht="14.25" customHeight="1" thickBot="1">
      <c r="A5" s="360" t="str">
        <f>Sprachen!L65</f>
        <v>Benennung</v>
      </c>
      <c r="B5" s="361"/>
      <c r="C5" s="361"/>
      <c r="D5" s="361"/>
      <c r="E5" s="361"/>
      <c r="F5" s="361"/>
      <c r="G5" s="362"/>
      <c r="H5" s="363" t="str">
        <f>IF(Deckblatt!H21&lt;&gt;"",Deckblatt!H21,"")</f>
        <v/>
      </c>
      <c r="I5" s="364"/>
      <c r="J5" s="364"/>
      <c r="K5" s="364"/>
      <c r="L5" s="364"/>
      <c r="M5" s="364"/>
      <c r="N5" s="368"/>
      <c r="O5" s="589" t="str">
        <f>Sprachen!L77</f>
        <v>Berichtsversion</v>
      </c>
      <c r="P5" s="385"/>
      <c r="Q5" s="385"/>
      <c r="R5" s="385"/>
      <c r="S5" s="385"/>
      <c r="T5" s="385"/>
      <c r="U5" s="386"/>
      <c r="V5" s="423"/>
      <c r="W5" s="424"/>
      <c r="X5" s="424"/>
      <c r="Y5" s="424"/>
      <c r="Z5" s="424"/>
      <c r="AA5" s="770"/>
      <c r="AB5" s="588"/>
      <c r="AC5" s="382"/>
      <c r="AD5" s="382"/>
      <c r="AE5" s="382"/>
      <c r="AF5" s="382"/>
      <c r="AG5" s="382"/>
      <c r="AH5" s="383"/>
      <c r="AI5" s="390"/>
      <c r="AJ5" s="391"/>
      <c r="AK5" s="391"/>
      <c r="AL5" s="391"/>
      <c r="AM5" s="391"/>
      <c r="AN5" s="392"/>
    </row>
    <row r="6" spans="1:40" ht="14.25" customHeight="1" thickBot="1">
      <c r="A6" s="360" t="str">
        <f>Sprachen!L374</f>
        <v>Zeichnungsnummer</v>
      </c>
      <c r="B6" s="361"/>
      <c r="C6" s="361"/>
      <c r="D6" s="361"/>
      <c r="E6" s="361"/>
      <c r="F6" s="361"/>
      <c r="G6" s="362"/>
      <c r="H6" s="363" t="str">
        <f>IF(Deckblatt!H22&lt;&gt;"",Deckblatt!H22,"")</f>
        <v/>
      </c>
      <c r="I6" s="364"/>
      <c r="J6" s="364"/>
      <c r="K6" s="364"/>
      <c r="L6" s="364"/>
      <c r="M6" s="364"/>
      <c r="N6" s="368"/>
      <c r="O6" s="764" t="str">
        <f>Sprachen!L177</f>
        <v>Kennung/DUNS</v>
      </c>
      <c r="P6" s="765"/>
      <c r="Q6" s="765"/>
      <c r="R6" s="765"/>
      <c r="S6" s="765"/>
      <c r="T6" s="765"/>
      <c r="U6" s="766"/>
      <c r="V6" s="767" t="str">
        <f>IF(Deckblatt!V23&lt;&gt;"",Deckblatt!V23,"")</f>
        <v/>
      </c>
      <c r="W6" s="768"/>
      <c r="X6" s="768"/>
      <c r="Y6" s="768"/>
      <c r="Z6" s="768"/>
      <c r="AA6" s="769"/>
      <c r="AB6" s="621" t="str">
        <f>Sprachen!L304</f>
        <v>Sachnummer</v>
      </c>
      <c r="AC6" s="622"/>
      <c r="AD6" s="622"/>
      <c r="AE6" s="622"/>
      <c r="AF6" s="622"/>
      <c r="AG6" s="622"/>
      <c r="AH6" s="623"/>
      <c r="AI6" s="624" t="str">
        <f>IF(Deckblatt!AI21&lt;&gt;"",Deckblatt!AI21,"")</f>
        <v/>
      </c>
      <c r="AJ6" s="625"/>
      <c r="AK6" s="625"/>
      <c r="AL6" s="625"/>
      <c r="AM6" s="625"/>
      <c r="AN6" s="626"/>
    </row>
    <row r="7" spans="1:40" ht="15.75" thickBot="1" thickTop="1">
      <c r="A7" s="627" t="str">
        <f>Sprachen!L361</f>
        <v>Version/ Datum</v>
      </c>
      <c r="B7" s="628"/>
      <c r="C7" s="628"/>
      <c r="D7" s="628"/>
      <c r="E7" s="628"/>
      <c r="F7" s="628"/>
      <c r="G7" s="629"/>
      <c r="H7" s="596" t="str">
        <f>IF(Deckblatt!H23&lt;&gt;"",Deckblatt!H23,"")</f>
        <v/>
      </c>
      <c r="I7" s="597"/>
      <c r="J7" s="597"/>
      <c r="K7" s="597"/>
      <c r="L7" s="597"/>
      <c r="M7" s="597"/>
      <c r="N7" s="598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610" t="str">
        <f>Sprachen!L65</f>
        <v>Benennung</v>
      </c>
      <c r="AC7" s="611"/>
      <c r="AD7" s="611"/>
      <c r="AE7" s="611"/>
      <c r="AF7" s="611"/>
      <c r="AG7" s="611"/>
      <c r="AH7" s="612"/>
      <c r="AI7" s="613" t="str">
        <f>IF(Deckblatt!AI22&lt;&gt;"",Deckblatt!AI22,"")</f>
        <v/>
      </c>
      <c r="AJ7" s="614"/>
      <c r="AK7" s="614"/>
      <c r="AL7" s="614"/>
      <c r="AM7" s="614"/>
      <c r="AN7" s="615"/>
    </row>
    <row r="8" spans="1:40" ht="15" thickTop="1">
      <c r="A8" s="18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610" t="str">
        <f>Sprachen!L374</f>
        <v>Zeichnungsnummer</v>
      </c>
      <c r="AC8" s="611"/>
      <c r="AD8" s="611"/>
      <c r="AE8" s="611"/>
      <c r="AF8" s="611"/>
      <c r="AG8" s="611"/>
      <c r="AH8" s="612"/>
      <c r="AI8" s="613" t="str">
        <f>IF(Deckblatt!AI23&lt;&gt;"",Deckblatt!AI23,"")</f>
        <v/>
      </c>
      <c r="AJ8" s="614"/>
      <c r="AK8" s="614"/>
      <c r="AL8" s="614"/>
      <c r="AM8" s="614"/>
      <c r="AN8" s="615"/>
    </row>
    <row r="9" spans="1:40" ht="15" thickBot="1">
      <c r="A9" s="16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636" t="str">
        <f>Sprachen!L361</f>
        <v>Version/ Datum</v>
      </c>
      <c r="AC9" s="637"/>
      <c r="AD9" s="637"/>
      <c r="AE9" s="637"/>
      <c r="AF9" s="637"/>
      <c r="AG9" s="637"/>
      <c r="AH9" s="638"/>
      <c r="AI9" s="639" t="str">
        <f>IF(Deckblatt!AI24&lt;&gt;"",Deckblatt!AI24,"")</f>
        <v/>
      </c>
      <c r="AJ9" s="640"/>
      <c r="AK9" s="640"/>
      <c r="AL9" s="640"/>
      <c r="AM9" s="640"/>
      <c r="AN9" s="641"/>
    </row>
    <row r="10" spans="1:40" ht="15" thickTop="1">
      <c r="A10" s="16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74"/>
      <c r="AH10" s="174"/>
      <c r="AI10" s="174"/>
      <c r="AJ10" s="174"/>
      <c r="AK10" s="174"/>
      <c r="AL10" s="174"/>
      <c r="AM10" s="174"/>
      <c r="AN10" s="179"/>
    </row>
    <row r="11" spans="1:40" ht="14.25">
      <c r="A11" s="16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771" t="s">
        <v>1126</v>
      </c>
      <c r="AH11" s="771"/>
      <c r="AI11" s="771"/>
      <c r="AJ11" s="771"/>
      <c r="AK11" s="771"/>
      <c r="AL11" s="771"/>
      <c r="AM11" s="771"/>
      <c r="AN11" s="772"/>
    </row>
    <row r="12" spans="1:40" ht="14.25">
      <c r="A12" s="16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78"/>
      <c r="AH12" s="176" t="s">
        <v>1127</v>
      </c>
      <c r="AI12" s="178"/>
      <c r="AJ12" s="178"/>
      <c r="AK12" s="178"/>
      <c r="AL12" s="178"/>
      <c r="AM12" s="178"/>
      <c r="AN12" s="180"/>
    </row>
    <row r="13" spans="1:40" ht="14.25">
      <c r="A13" s="16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62"/>
      <c r="AH13" s="163"/>
      <c r="AI13" s="163"/>
      <c r="AJ13" s="163"/>
      <c r="AK13" s="163"/>
      <c r="AL13" s="163"/>
      <c r="AM13" s="163"/>
      <c r="AN13" s="164"/>
    </row>
    <row r="14" spans="1:40" ht="14.25">
      <c r="A14" s="16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65"/>
      <c r="AH14" s="173"/>
      <c r="AI14" s="173"/>
      <c r="AJ14" s="173"/>
      <c r="AK14" s="173"/>
      <c r="AL14" s="173"/>
      <c r="AM14" s="173"/>
      <c r="AN14" s="166"/>
    </row>
    <row r="15" spans="1:40" ht="14.25">
      <c r="A15" s="165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67"/>
      <c r="AH15" s="168"/>
      <c r="AI15" s="168"/>
      <c r="AJ15" s="168"/>
      <c r="AK15" s="168"/>
      <c r="AL15" s="168"/>
      <c r="AM15" s="168"/>
      <c r="AN15" s="169"/>
    </row>
    <row r="16" spans="1:40" ht="14.25">
      <c r="A16" s="16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77"/>
      <c r="N16" s="177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62"/>
      <c r="AH16" s="163"/>
      <c r="AI16" s="163"/>
      <c r="AJ16" s="163"/>
      <c r="AK16" s="163"/>
      <c r="AL16" s="163"/>
      <c r="AM16" s="163"/>
      <c r="AN16" s="164"/>
    </row>
    <row r="17" spans="1:40" ht="14.25">
      <c r="A17" s="165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77"/>
      <c r="N17" s="177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65"/>
      <c r="AH17" s="173"/>
      <c r="AI17" s="173"/>
      <c r="AJ17" s="173"/>
      <c r="AK17" s="173"/>
      <c r="AL17" s="173"/>
      <c r="AM17" s="173"/>
      <c r="AN17" s="166"/>
    </row>
    <row r="18" spans="1:40" ht="14.25">
      <c r="A18" s="165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77"/>
      <c r="N18" s="177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67"/>
      <c r="AH18" s="168"/>
      <c r="AI18" s="168"/>
      <c r="AJ18" s="168"/>
      <c r="AK18" s="168"/>
      <c r="AL18" s="168"/>
      <c r="AM18" s="168"/>
      <c r="AN18" s="169"/>
    </row>
    <row r="19" spans="1:40" ht="14.25">
      <c r="A19" s="165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77"/>
      <c r="N19" s="177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62"/>
      <c r="AH19" s="163"/>
      <c r="AI19" s="163"/>
      <c r="AJ19" s="163"/>
      <c r="AK19" s="163"/>
      <c r="AL19" s="163"/>
      <c r="AM19" s="163"/>
      <c r="AN19" s="164"/>
    </row>
    <row r="20" spans="1:40" ht="14.25">
      <c r="A20" s="165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77"/>
      <c r="N20" s="177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65"/>
      <c r="AH20" s="173"/>
      <c r="AI20" s="173"/>
      <c r="AJ20" s="173"/>
      <c r="AK20" s="173"/>
      <c r="AL20" s="173"/>
      <c r="AM20" s="173"/>
      <c r="AN20" s="166"/>
    </row>
    <row r="21" spans="1:40" ht="14.25">
      <c r="A21" s="165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77"/>
      <c r="N21" s="177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65"/>
      <c r="AH21" s="173"/>
      <c r="AI21" s="173"/>
      <c r="AJ21" s="173"/>
      <c r="AK21" s="173"/>
      <c r="AL21" s="173"/>
      <c r="AM21" s="173"/>
      <c r="AN21" s="166"/>
    </row>
    <row r="22" spans="1:40" ht="14.25">
      <c r="A22" s="165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77"/>
      <c r="N22" s="177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67"/>
      <c r="AH22" s="168"/>
      <c r="AI22" s="168"/>
      <c r="AJ22" s="168"/>
      <c r="AK22" s="168"/>
      <c r="AL22" s="168"/>
      <c r="AM22" s="168"/>
      <c r="AN22" s="169"/>
    </row>
    <row r="23" spans="1:40" ht="14.25">
      <c r="A23" s="165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77"/>
      <c r="N23" s="177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70"/>
      <c r="AH23" s="171"/>
      <c r="AI23" s="171"/>
      <c r="AJ23" s="171"/>
      <c r="AK23" s="171"/>
      <c r="AL23" s="171"/>
      <c r="AM23" s="171"/>
      <c r="AN23" s="172"/>
    </row>
    <row r="24" spans="1:40" ht="14.25">
      <c r="A24" s="165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77"/>
      <c r="N24" s="177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62"/>
      <c r="AH24" s="163"/>
      <c r="AI24" s="163"/>
      <c r="AJ24" s="163"/>
      <c r="AK24" s="163"/>
      <c r="AL24" s="163"/>
      <c r="AM24" s="163"/>
      <c r="AN24" s="164"/>
    </row>
    <row r="25" spans="1:40" ht="14.25">
      <c r="A25" s="165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77"/>
      <c r="N25" s="177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65"/>
      <c r="AH25" s="173"/>
      <c r="AI25" s="173"/>
      <c r="AJ25" s="173"/>
      <c r="AK25" s="173"/>
      <c r="AL25" s="173"/>
      <c r="AM25" s="173"/>
      <c r="AN25" s="166"/>
    </row>
    <row r="26" spans="1:40" ht="14.25">
      <c r="A26" s="165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77"/>
      <c r="N26" s="177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65"/>
      <c r="AH26" s="173"/>
      <c r="AI26" s="173"/>
      <c r="AJ26" s="173"/>
      <c r="AK26" s="173"/>
      <c r="AL26" s="173"/>
      <c r="AM26" s="173"/>
      <c r="AN26" s="166"/>
    </row>
    <row r="27" spans="1:40" ht="14.25">
      <c r="A27" s="165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77"/>
      <c r="N27" s="177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67"/>
      <c r="AH27" s="168"/>
      <c r="AI27" s="168"/>
      <c r="AJ27" s="168"/>
      <c r="AK27" s="168"/>
      <c r="AL27" s="168"/>
      <c r="AM27" s="168"/>
      <c r="AN27" s="169"/>
    </row>
    <row r="28" spans="1:40" ht="14.25">
      <c r="A28" s="165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77"/>
      <c r="N28" s="177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62"/>
      <c r="AH28" s="163"/>
      <c r="AI28" s="163"/>
      <c r="AJ28" s="163"/>
      <c r="AK28" s="163"/>
      <c r="AL28" s="163"/>
      <c r="AM28" s="163"/>
      <c r="AN28" s="164"/>
    </row>
    <row r="29" spans="1:40" ht="14.25">
      <c r="A29" s="165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77"/>
      <c r="N29" s="177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65"/>
      <c r="AH29" s="173"/>
      <c r="AI29" s="173"/>
      <c r="AJ29" s="173"/>
      <c r="AK29" s="173"/>
      <c r="AL29" s="173"/>
      <c r="AM29" s="173"/>
      <c r="AN29" s="166"/>
    </row>
    <row r="30" spans="1:40" ht="14.25">
      <c r="A30" s="165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77"/>
      <c r="N30" s="177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65"/>
      <c r="AH30" s="173"/>
      <c r="AI30" s="173"/>
      <c r="AJ30" s="173"/>
      <c r="AK30" s="173"/>
      <c r="AL30" s="173"/>
      <c r="AM30" s="173"/>
      <c r="AN30" s="166"/>
    </row>
    <row r="31" spans="1:40" ht="14.25">
      <c r="A31" s="165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77"/>
      <c r="N31" s="177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67"/>
      <c r="AH31" s="168"/>
      <c r="AI31" s="168"/>
      <c r="AJ31" s="168"/>
      <c r="AK31" s="168"/>
      <c r="AL31" s="168"/>
      <c r="AM31" s="168"/>
      <c r="AN31" s="169"/>
    </row>
    <row r="32" spans="1:40" ht="14.25">
      <c r="A32" s="165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77"/>
      <c r="N32" s="177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62"/>
      <c r="AH32" s="163"/>
      <c r="AI32" s="163"/>
      <c r="AJ32" s="163"/>
      <c r="AK32" s="163"/>
      <c r="AL32" s="163"/>
      <c r="AM32" s="163"/>
      <c r="AN32" s="164"/>
    </row>
    <row r="33" spans="1:40" ht="14.25">
      <c r="A33" s="165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77"/>
      <c r="N33" s="177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65"/>
      <c r="AH33" s="173"/>
      <c r="AI33" s="173"/>
      <c r="AJ33" s="173"/>
      <c r="AK33" s="173"/>
      <c r="AL33" s="173"/>
      <c r="AM33" s="173"/>
      <c r="AN33" s="166"/>
    </row>
    <row r="34" spans="1:40" ht="14.25">
      <c r="A34" s="165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77"/>
      <c r="N34" s="177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67"/>
      <c r="AH34" s="168"/>
      <c r="AI34" s="168"/>
      <c r="AJ34" s="168"/>
      <c r="AK34" s="168"/>
      <c r="AL34" s="168"/>
      <c r="AM34" s="168"/>
      <c r="AN34" s="169"/>
    </row>
    <row r="35" spans="1:40" ht="14.25">
      <c r="A35" s="165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77"/>
      <c r="N35" s="177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63"/>
      <c r="AH35" s="163"/>
      <c r="AI35" s="163"/>
      <c r="AJ35" s="163"/>
      <c r="AK35" s="163"/>
      <c r="AL35" s="163"/>
      <c r="AM35" s="163"/>
      <c r="AN35" s="164"/>
    </row>
    <row r="36" spans="1:40" ht="14.25">
      <c r="A36" s="165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77"/>
      <c r="N36" s="177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73"/>
      <c r="AH36" s="173"/>
      <c r="AI36" s="173"/>
      <c r="AJ36" s="173"/>
      <c r="AK36" s="173"/>
      <c r="AL36" s="173"/>
      <c r="AM36" s="173"/>
      <c r="AN36" s="166"/>
    </row>
    <row r="37" spans="1:40" ht="14.25">
      <c r="A37" s="165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77"/>
      <c r="N37" s="177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73"/>
      <c r="AH37" s="173"/>
      <c r="AI37" s="173"/>
      <c r="AJ37" s="173"/>
      <c r="AK37" s="173"/>
      <c r="AL37" s="173"/>
      <c r="AM37" s="173"/>
      <c r="AN37" s="166"/>
    </row>
    <row r="38" spans="1:40" ht="14.25">
      <c r="A38" s="165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77"/>
      <c r="N38" s="177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73"/>
      <c r="AH38" s="173"/>
      <c r="AI38" s="173"/>
      <c r="AJ38" s="173"/>
      <c r="AK38" s="173"/>
      <c r="AL38" s="173"/>
      <c r="AM38" s="173"/>
      <c r="AN38" s="166"/>
    </row>
    <row r="39" spans="1:40" ht="14.25">
      <c r="A39" s="165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77"/>
      <c r="N39" s="177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73"/>
      <c r="AH39" s="173"/>
      <c r="AI39" s="173"/>
      <c r="AJ39" s="173"/>
      <c r="AK39" s="173"/>
      <c r="AL39" s="173"/>
      <c r="AM39" s="173"/>
      <c r="AN39" s="166"/>
    </row>
    <row r="40" spans="1:40" ht="14.25">
      <c r="A40" s="165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77"/>
      <c r="N40" s="177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73"/>
      <c r="AH40" s="173"/>
      <c r="AI40" s="173"/>
      <c r="AJ40" s="173"/>
      <c r="AK40" s="173"/>
      <c r="AL40" s="173"/>
      <c r="AM40" s="173"/>
      <c r="AN40" s="166"/>
    </row>
    <row r="41" spans="1:40" ht="14.25">
      <c r="A41" s="165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77"/>
      <c r="N41" s="177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Z41" s="110"/>
      <c r="AA41" s="110"/>
      <c r="AB41" s="110"/>
      <c r="AC41" s="110"/>
      <c r="AD41" s="110"/>
      <c r="AE41" s="110"/>
      <c r="AF41" s="110"/>
      <c r="AG41" s="173"/>
      <c r="AH41" s="173"/>
      <c r="AI41" s="173"/>
      <c r="AJ41" s="173"/>
      <c r="AK41" s="173"/>
      <c r="AL41" s="173"/>
      <c r="AM41" s="173"/>
      <c r="AN41" s="166"/>
    </row>
    <row r="42" spans="1:40" s="110" customFormat="1" ht="14.25">
      <c r="A42" s="165"/>
      <c r="M42" s="177"/>
      <c r="N42" s="177"/>
      <c r="AG42" s="173"/>
      <c r="AH42" s="173"/>
      <c r="AI42" s="173"/>
      <c r="AJ42" s="173"/>
      <c r="AK42" s="173"/>
      <c r="AL42" s="173"/>
      <c r="AM42" s="173"/>
      <c r="AN42" s="166"/>
    </row>
    <row r="43" spans="1:40" s="110" customFormat="1" ht="14.25">
      <c r="A43" s="165"/>
      <c r="M43" s="177"/>
      <c r="N43" s="177"/>
      <c r="AG43" s="173"/>
      <c r="AH43" s="173"/>
      <c r="AI43" s="173"/>
      <c r="AJ43" s="173"/>
      <c r="AK43" s="173"/>
      <c r="AL43" s="173"/>
      <c r="AM43" s="173"/>
      <c r="AN43" s="166"/>
    </row>
    <row r="44" spans="1:40" s="110" customFormat="1" ht="14.25">
      <c r="A44" s="165"/>
      <c r="M44" s="177"/>
      <c r="N44" s="177"/>
      <c r="AG44" s="173"/>
      <c r="AH44" s="173"/>
      <c r="AI44" s="173"/>
      <c r="AJ44" s="173"/>
      <c r="AK44" s="173"/>
      <c r="AL44" s="173"/>
      <c r="AM44" s="173"/>
      <c r="AN44" s="166"/>
    </row>
    <row r="45" spans="1:40" s="110" customFormat="1" ht="14.25">
      <c r="A45" s="165"/>
      <c r="M45" s="177"/>
      <c r="N45" s="177"/>
      <c r="AG45" s="173"/>
      <c r="AH45" s="173"/>
      <c r="AI45" s="173"/>
      <c r="AJ45" s="173"/>
      <c r="AK45" s="173"/>
      <c r="AL45" s="173"/>
      <c r="AM45" s="173"/>
      <c r="AN45" s="166"/>
    </row>
    <row r="46" spans="1:40" s="110" customFormat="1" ht="14.25">
      <c r="A46" s="165"/>
      <c r="AG46" s="173"/>
      <c r="AH46" s="173"/>
      <c r="AI46" s="173"/>
      <c r="AJ46" s="173"/>
      <c r="AK46" s="173"/>
      <c r="AL46" s="173"/>
      <c r="AM46" s="173"/>
      <c r="AN46" s="166"/>
    </row>
    <row r="47" spans="1:40" s="110" customFormat="1" ht="14.25">
      <c r="A47" s="165"/>
      <c r="AG47" s="173"/>
      <c r="AH47" s="173"/>
      <c r="AI47" s="173"/>
      <c r="AJ47" s="173"/>
      <c r="AK47" s="173"/>
      <c r="AL47" s="173"/>
      <c r="AM47" s="173"/>
      <c r="AN47" s="166"/>
    </row>
    <row r="48" spans="1:40" s="110" customFormat="1" ht="14.25">
      <c r="A48" s="165"/>
      <c r="AG48" s="173"/>
      <c r="AH48" s="173"/>
      <c r="AI48" s="173"/>
      <c r="AJ48" s="173"/>
      <c r="AK48" s="173"/>
      <c r="AL48" s="173"/>
      <c r="AM48" s="173"/>
      <c r="AN48" s="166"/>
    </row>
    <row r="49" spans="1:40" s="110" customFormat="1" ht="14.25">
      <c r="A49" s="165"/>
      <c r="AG49" s="173"/>
      <c r="AH49" s="173"/>
      <c r="AI49" s="173"/>
      <c r="AJ49" s="173"/>
      <c r="AK49" s="173"/>
      <c r="AL49" s="173"/>
      <c r="AM49" s="173"/>
      <c r="AN49" s="166"/>
    </row>
    <row r="50" spans="1:40" s="110" customFormat="1" ht="14.25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9"/>
    </row>
    <row r="51" s="110" customFormat="1" ht="14.25"/>
    <row r="52" s="110" customFormat="1" ht="14.25"/>
    <row r="53" s="110" customFormat="1" ht="14.25"/>
    <row r="54" s="110" customFormat="1" ht="14.25"/>
    <row r="55" s="110" customFormat="1" ht="14.25"/>
    <row r="56" s="110" customFormat="1" ht="14.25"/>
    <row r="57" s="110" customFormat="1" ht="14.25"/>
    <row r="58" s="110" customFormat="1" ht="14.25"/>
    <row r="59" s="110" customFormat="1" ht="14.25"/>
    <row r="60" s="110" customFormat="1" ht="14.25"/>
    <row r="61" s="110" customFormat="1" ht="14.25"/>
    <row r="62" s="110" customFormat="1" ht="14.25"/>
    <row r="63" s="110" customFormat="1" ht="14.25"/>
    <row r="64" s="110" customFormat="1" ht="14.25"/>
    <row r="65" s="110" customFormat="1" ht="14.25"/>
    <row r="66" s="110" customFormat="1" ht="14.25"/>
    <row r="67" s="110" customFormat="1" ht="14.25"/>
    <row r="68" s="110" customFormat="1" ht="14.25"/>
    <row r="69" s="110" customFormat="1" ht="14.25"/>
    <row r="70" s="110" customFormat="1" ht="14.25"/>
    <row r="71" s="110" customFormat="1" ht="14.25"/>
    <row r="72" s="110" customFormat="1" ht="14.25"/>
    <row r="73" s="110" customFormat="1" ht="14.25"/>
    <row r="74" s="110" customFormat="1" ht="14.25"/>
    <row r="75" s="110" customFormat="1" ht="14.25"/>
    <row r="76" s="110" customFormat="1" ht="14.25"/>
    <row r="77" s="110" customFormat="1" ht="14.25"/>
    <row r="78" s="110" customFormat="1" ht="14.25"/>
    <row r="79" s="110" customFormat="1" ht="14.25"/>
    <row r="80" s="110" customFormat="1" ht="14.25"/>
    <row r="81" s="110" customFormat="1" ht="14.25"/>
    <row r="82" s="110" customFormat="1" ht="14.25"/>
    <row r="83" s="110" customFormat="1" ht="14.25"/>
    <row r="84" s="110" customFormat="1" ht="14.25"/>
    <row r="85" s="110" customFormat="1" ht="14.25"/>
    <row r="86" s="110" customFormat="1" ht="14.25"/>
    <row r="87" s="110" customFormat="1" ht="14.25"/>
    <row r="88" s="110" customFormat="1" ht="14.25"/>
    <row r="89" s="110" customFormat="1" ht="14.25"/>
    <row r="90" s="110" customFormat="1" ht="14.25"/>
    <row r="91" s="110" customFormat="1" ht="14.25"/>
    <row r="92" s="110" customFormat="1" ht="14.25"/>
    <row r="93" s="110" customFormat="1" ht="14.25"/>
    <row r="94" s="110" customFormat="1" ht="14.25"/>
    <row r="95" s="110" customFormat="1" ht="14.25"/>
    <row r="96" s="110" customFormat="1" ht="14.25"/>
    <row r="97" s="110" customFormat="1" ht="14.25"/>
    <row r="98" s="110" customFormat="1" ht="14.25"/>
    <row r="99" s="110" customFormat="1" ht="14.25"/>
    <row r="100" s="110" customFormat="1" ht="14.25"/>
    <row r="101" s="110" customFormat="1" ht="14.25"/>
    <row r="102" s="110" customFormat="1" ht="14.25"/>
    <row r="103" s="110" customFormat="1" ht="14.25"/>
    <row r="104" s="110" customFormat="1" ht="14.25"/>
    <row r="105" s="110" customFormat="1" ht="14.25"/>
    <row r="106" s="110" customFormat="1" ht="14.25"/>
    <row r="107" s="110" customFormat="1" ht="14.25"/>
    <row r="108" s="110" customFormat="1" ht="14.25"/>
    <row r="109" s="110" customFormat="1" ht="14.25"/>
    <row r="110" s="110" customFormat="1" ht="14.25"/>
    <row r="111" s="110" customFormat="1" ht="14.25"/>
    <row r="112" s="110" customFormat="1" ht="14.25"/>
    <row r="113" s="110" customFormat="1" ht="14.25"/>
    <row r="114" s="110" customFormat="1" ht="14.25"/>
    <row r="115" s="110" customFormat="1" ht="14.25"/>
    <row r="116" s="110" customFormat="1" ht="14.25"/>
    <row r="117" s="110" customFormat="1" ht="14.25"/>
    <row r="118" s="110" customFormat="1" ht="14.25"/>
    <row r="119" s="110" customFormat="1" ht="14.25"/>
    <row r="120" s="110" customFormat="1" ht="14.25"/>
    <row r="121" s="110" customFormat="1" ht="14.25"/>
    <row r="122" s="110" customFormat="1" ht="14.25"/>
    <row r="123" s="110" customFormat="1" ht="14.25"/>
    <row r="124" s="110" customFormat="1" ht="14.25"/>
    <row r="125" s="110" customFormat="1" ht="14.25"/>
    <row r="126" s="110" customFormat="1" ht="14.25"/>
    <row r="127" s="110" customFormat="1" ht="14.25"/>
    <row r="128" s="110" customFormat="1" ht="14.25"/>
    <row r="129" s="110" customFormat="1" ht="14.25"/>
    <row r="130" s="110" customFormat="1" ht="14.25"/>
    <row r="131" s="110" customFormat="1" ht="14.25"/>
    <row r="132" s="110" customFormat="1" ht="14.25"/>
    <row r="133" s="110" customFormat="1" ht="14.25"/>
    <row r="134" s="110" customFormat="1" ht="14.25"/>
    <row r="135" s="110" customFormat="1" ht="14.25"/>
    <row r="136" s="110" customFormat="1" ht="14.25"/>
    <row r="137" s="110" customFormat="1" ht="14.25"/>
    <row r="138" s="110" customFormat="1" ht="14.25"/>
    <row r="139" s="110" customFormat="1" ht="14.25"/>
    <row r="140" s="110" customFormat="1" ht="14.25"/>
    <row r="141" s="110" customFormat="1" ht="14.25"/>
    <row r="142" s="110" customFormat="1" ht="14.25"/>
    <row r="143" s="110" customFormat="1" ht="14.25"/>
    <row r="144" s="110" customFormat="1" ht="14.25"/>
    <row r="145" s="110" customFormat="1" ht="14.25"/>
    <row r="146" spans="1:27" s="110" customFormat="1" ht="14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110" customFormat="1" ht="14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110" customFormat="1" ht="14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32" s="110" customFormat="1" ht="14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s="110" customFormat="1" ht="14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</sheetData>
  <mergeCells count="35">
    <mergeCell ref="AG11:AN11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I1:AK1"/>
    <mergeCell ref="A5:G5"/>
    <mergeCell ref="H5:N5"/>
    <mergeCell ref="AB7:AH7"/>
    <mergeCell ref="AI7:AN7"/>
    <mergeCell ref="A4:G4"/>
    <mergeCell ref="H4:N4"/>
    <mergeCell ref="AB6:AH6"/>
    <mergeCell ref="AI6:AN6"/>
    <mergeCell ref="V6:AA6"/>
    <mergeCell ref="O4:U4"/>
    <mergeCell ref="V4:AA4"/>
    <mergeCell ref="AB4:AH5"/>
    <mergeCell ref="AI4:AN5"/>
    <mergeCell ref="O5:U5"/>
    <mergeCell ref="V5:AA5"/>
    <mergeCell ref="A7:G7"/>
    <mergeCell ref="H7:N7"/>
    <mergeCell ref="O6:U6"/>
    <mergeCell ref="AB9:AH9"/>
    <mergeCell ref="AI9:AN9"/>
    <mergeCell ref="A6:G6"/>
    <mergeCell ref="H6:N6"/>
    <mergeCell ref="AB8:AH8"/>
    <mergeCell ref="AI8:AN8"/>
  </mergeCells>
  <conditionalFormatting sqref="U2:AN2">
    <cfRule type="expression" priority="27" dxfId="13">
      <formula>$U$2&lt;&gt;""</formula>
    </cfRule>
    <cfRule type="expression" priority="28" dxfId="1">
      <formula>$U$2=""</formula>
    </cfRule>
  </conditionalFormatting>
  <conditionalFormatting sqref="AI7:AN9 AI6">
    <cfRule type="expression" priority="25" dxfId="13">
      <formula>$AI6&lt;&gt;""</formula>
    </cfRule>
    <cfRule type="expression" priority="26" dxfId="1">
      <formula>$AI6=""</formula>
    </cfRule>
  </conditionalFormatting>
  <conditionalFormatting sqref="V4:AA5 V6">
    <cfRule type="expression" priority="23" dxfId="13">
      <formula>$V4&lt;&gt;""</formula>
    </cfRule>
    <cfRule type="expression" priority="24" dxfId="1">
      <formula>$V4=""</formula>
    </cfRule>
  </conditionalFormatting>
  <conditionalFormatting sqref="AI4">
    <cfRule type="expression" priority="5" dxfId="13">
      <formula>$AI4&lt;&gt;""</formula>
    </cfRule>
    <cfRule type="expression" priority="6" dxfId="1">
      <formula>$AI4=""</formula>
    </cfRule>
  </conditionalFormatting>
  <conditionalFormatting sqref="U1:AB1">
    <cfRule type="expression" priority="3" dxfId="13">
      <formula>$U$1&lt;&gt;""</formula>
    </cfRule>
    <cfRule type="expression" priority="4" dxfId="1">
      <formula>$U$1=""</formula>
    </cfRule>
  </conditionalFormatting>
  <conditionalFormatting sqref="H4:N7">
    <cfRule type="expression" priority="1" dxfId="706">
      <formula>$H4&lt;&gt;""</formula>
    </cfRule>
    <cfRule type="expression" priority="2" dxfId="1">
      <formula>$H4=""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headerFooter>
    <oddHeader>&amp;L&amp;8Version: huber_1.0
Datum: 11.05.2021&amp;R&amp;G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8BBA-E9B0-45B0-A2D1-284BC4D8BB6F}">
  <sheetPr>
    <tabColor rgb="FFFFC000"/>
    <pageSetUpPr fitToPage="1"/>
  </sheetPr>
  <dimension ref="A1:CF22"/>
  <sheetViews>
    <sheetView zoomScale="90" zoomScaleNormal="90" zoomScaleSheetLayoutView="90" workbookViewId="0" topLeftCell="A1">
      <selection activeCell="B5" sqref="B5:J5"/>
    </sheetView>
  </sheetViews>
  <sheetFormatPr defaultColWidth="11.00390625" defaultRowHeight="14.25"/>
  <cols>
    <col min="1" max="1" width="1.75390625" style="96" customWidth="1"/>
    <col min="2" max="62" width="2.25390625" style="79" customWidth="1"/>
    <col min="63" max="72" width="2.25390625" style="96" customWidth="1"/>
    <col min="73" max="84" width="11.00390625" style="96" customWidth="1"/>
    <col min="85" max="16384" width="11.00390625" style="79" customWidth="1"/>
  </cols>
  <sheetData>
    <row r="1" spans="2:70" ht="20.25" customHeight="1" thickTop="1">
      <c r="B1" s="844" t="str">
        <f>Sprachen!L275</f>
        <v>Produktionslenkungsplan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8"/>
      <c r="AV1" s="141"/>
      <c r="AW1" s="148"/>
      <c r="AX1" s="148"/>
      <c r="AY1" s="148"/>
      <c r="AZ1" s="141"/>
      <c r="BA1" s="141"/>
      <c r="BB1" s="148"/>
      <c r="BC1" s="142"/>
      <c r="BD1" s="142"/>
      <c r="BE1" s="142"/>
      <c r="BF1" s="841" t="str">
        <f>Sprachen!L493</f>
        <v>Stand</v>
      </c>
      <c r="BG1" s="841"/>
      <c r="BH1" s="839"/>
      <c r="BI1" s="839"/>
      <c r="BJ1" s="841" t="str">
        <f>Sprachen!L492</f>
        <v>Datum</v>
      </c>
      <c r="BK1" s="841"/>
      <c r="BL1" s="841"/>
      <c r="BM1" s="839"/>
      <c r="BN1" s="839"/>
      <c r="BO1" s="839"/>
      <c r="BP1" s="839"/>
      <c r="BQ1" s="839"/>
      <c r="BR1" s="840"/>
    </row>
    <row r="2" spans="2:70" ht="21" customHeight="1" thickBot="1"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47"/>
      <c r="AN2" s="140"/>
      <c r="AO2" s="140"/>
      <c r="AP2" s="140"/>
      <c r="AQ2" s="140"/>
      <c r="AR2" s="140"/>
      <c r="AS2" s="140"/>
      <c r="AT2" s="140"/>
      <c r="AU2" s="843" t="str">
        <f>Sprachen!L255</f>
        <v>Organisation</v>
      </c>
      <c r="AV2" s="843"/>
      <c r="AW2" s="843"/>
      <c r="AX2" s="843"/>
      <c r="AY2" s="843"/>
      <c r="AZ2" s="843"/>
      <c r="BA2" s="835" t="str">
        <f>IF(Deckblatt!U2&lt;&gt;"",Deckblatt!U2,"")</f>
        <v/>
      </c>
      <c r="BB2" s="835"/>
      <c r="BC2" s="835"/>
      <c r="BD2" s="835"/>
      <c r="BE2" s="835"/>
      <c r="BF2" s="835"/>
      <c r="BG2" s="835"/>
      <c r="BH2" s="835"/>
      <c r="BI2" s="835"/>
      <c r="BJ2" s="835"/>
      <c r="BK2" s="835"/>
      <c r="BL2" s="835"/>
      <c r="BM2" s="835"/>
      <c r="BN2" s="835"/>
      <c r="BO2" s="835"/>
      <c r="BP2" s="835"/>
      <c r="BQ2" s="835"/>
      <c r="BR2" s="842"/>
    </row>
    <row r="3" spans="1:84" s="81" customFormat="1" ht="16.5" customHeight="1" thickBot="1">
      <c r="A3" s="97"/>
      <c r="B3" s="837" t="str">
        <f>Sprachen!L46</f>
        <v>Angaben zur Organisation</v>
      </c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38"/>
      <c r="AK3" s="815" t="str">
        <f>Sprachen!L45</f>
        <v>Angaben zum Kunden</v>
      </c>
      <c r="AL3" s="816"/>
      <c r="AM3" s="816"/>
      <c r="AN3" s="816"/>
      <c r="AO3" s="816"/>
      <c r="AP3" s="816"/>
      <c r="AQ3" s="816"/>
      <c r="AR3" s="816"/>
      <c r="AS3" s="816"/>
      <c r="AT3" s="816"/>
      <c r="AU3" s="816"/>
      <c r="AV3" s="816"/>
      <c r="AW3" s="816"/>
      <c r="AX3" s="816"/>
      <c r="AY3" s="816"/>
      <c r="AZ3" s="816"/>
      <c r="BA3" s="816"/>
      <c r="BB3" s="816"/>
      <c r="BC3" s="816"/>
      <c r="BD3" s="816"/>
      <c r="BE3" s="816"/>
      <c r="BF3" s="816"/>
      <c r="BG3" s="816"/>
      <c r="BH3" s="816"/>
      <c r="BI3" s="816"/>
      <c r="BJ3" s="816"/>
      <c r="BK3" s="816"/>
      <c r="BL3" s="816"/>
      <c r="BM3" s="816"/>
      <c r="BN3" s="816"/>
      <c r="BO3" s="816"/>
      <c r="BP3" s="816"/>
      <c r="BQ3" s="816"/>
      <c r="BR3" s="81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</row>
    <row r="4" spans="1:84" s="81" customFormat="1" ht="16.5" customHeight="1" thickBot="1">
      <c r="A4" s="97"/>
      <c r="B4" s="135"/>
      <c r="C4" s="136"/>
      <c r="D4" s="781" t="str">
        <f>Sprachen!L511</f>
        <v>Prototyp</v>
      </c>
      <c r="E4" s="781"/>
      <c r="F4" s="781"/>
      <c r="G4" s="781"/>
      <c r="H4" s="781"/>
      <c r="I4" s="781"/>
      <c r="J4" s="136"/>
      <c r="K4" s="136"/>
      <c r="L4" s="781" t="str">
        <f>Sprachen!L512</f>
        <v>Vorserie</v>
      </c>
      <c r="M4" s="781"/>
      <c r="N4" s="781"/>
      <c r="O4" s="781"/>
      <c r="P4" s="781"/>
      <c r="Q4" s="781"/>
      <c r="R4" s="136"/>
      <c r="S4" s="136"/>
      <c r="T4" s="781" t="str">
        <f>Sprachen!L513</f>
        <v>Serie</v>
      </c>
      <c r="U4" s="781"/>
      <c r="V4" s="781"/>
      <c r="W4" s="781"/>
      <c r="X4" s="781"/>
      <c r="Y4" s="781"/>
      <c r="Z4" s="136"/>
      <c r="AA4" s="136"/>
      <c r="AB4" s="136"/>
      <c r="AC4" s="136"/>
      <c r="AD4" s="137"/>
      <c r="AE4" s="137"/>
      <c r="AF4" s="137"/>
      <c r="AG4" s="137"/>
      <c r="AH4" s="137"/>
      <c r="AI4" s="137"/>
      <c r="AJ4" s="138"/>
      <c r="AK4" s="818"/>
      <c r="AL4" s="819"/>
      <c r="AM4" s="819"/>
      <c r="AN4" s="819"/>
      <c r="AO4" s="819"/>
      <c r="AP4" s="819"/>
      <c r="AQ4" s="819"/>
      <c r="AR4" s="819"/>
      <c r="AS4" s="819"/>
      <c r="AT4" s="819"/>
      <c r="AU4" s="819"/>
      <c r="AV4" s="819"/>
      <c r="AW4" s="819"/>
      <c r="AX4" s="819"/>
      <c r="AY4" s="819"/>
      <c r="AZ4" s="819"/>
      <c r="BA4" s="819"/>
      <c r="BB4" s="819"/>
      <c r="BC4" s="819"/>
      <c r="BD4" s="819"/>
      <c r="BE4" s="819"/>
      <c r="BF4" s="819"/>
      <c r="BG4" s="819"/>
      <c r="BH4" s="819"/>
      <c r="BI4" s="819"/>
      <c r="BJ4" s="819"/>
      <c r="BK4" s="819"/>
      <c r="BL4" s="819"/>
      <c r="BM4" s="819"/>
      <c r="BN4" s="819"/>
      <c r="BO4" s="819"/>
      <c r="BP4" s="819"/>
      <c r="BQ4" s="819"/>
      <c r="BR4" s="820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</row>
    <row r="5" spans="2:70" ht="14.25">
      <c r="B5" s="851" t="str">
        <f>Sprachen!L199</f>
        <v>Lieferstandort</v>
      </c>
      <c r="C5" s="852"/>
      <c r="D5" s="852"/>
      <c r="E5" s="852"/>
      <c r="F5" s="852"/>
      <c r="G5" s="852"/>
      <c r="H5" s="852"/>
      <c r="I5" s="852"/>
      <c r="J5" s="852"/>
      <c r="K5" s="846" t="str">
        <f>IF(Deckblatt!H18&lt;&gt;"",Deckblatt!H18,"")</f>
        <v/>
      </c>
      <c r="L5" s="847"/>
      <c r="M5" s="847"/>
      <c r="N5" s="847"/>
      <c r="O5" s="847"/>
      <c r="P5" s="847"/>
      <c r="Q5" s="847"/>
      <c r="R5" s="847"/>
      <c r="S5" s="847"/>
      <c r="T5" s="854" t="str">
        <f>Sprachen!L304</f>
        <v>Sachnummer</v>
      </c>
      <c r="U5" s="852"/>
      <c r="V5" s="852"/>
      <c r="W5" s="852"/>
      <c r="X5" s="852"/>
      <c r="Y5" s="852"/>
      <c r="Z5" s="852"/>
      <c r="AA5" s="852"/>
      <c r="AB5" s="855"/>
      <c r="AC5" s="846" t="str">
        <f>IF(Deckblatt!H20&lt;&gt;"",Deckblatt!H20,"")</f>
        <v/>
      </c>
      <c r="AD5" s="847"/>
      <c r="AE5" s="847"/>
      <c r="AF5" s="847"/>
      <c r="AG5" s="847"/>
      <c r="AH5" s="847"/>
      <c r="AI5" s="847"/>
      <c r="AJ5" s="848"/>
      <c r="AK5" s="821" t="str">
        <f>Sprachen!L187</f>
        <v>Kunde</v>
      </c>
      <c r="AL5" s="806"/>
      <c r="AM5" s="806"/>
      <c r="AN5" s="806"/>
      <c r="AO5" s="806"/>
      <c r="AP5" s="806"/>
      <c r="AQ5" s="807"/>
      <c r="AR5" s="828" t="str">
        <f>IF(Deckblatt!AI16&lt;&gt;"",Deckblatt!AI16,"")</f>
        <v/>
      </c>
      <c r="AS5" s="829"/>
      <c r="AT5" s="829"/>
      <c r="AU5" s="829"/>
      <c r="AV5" s="829"/>
      <c r="AW5" s="829"/>
      <c r="AX5" s="829"/>
      <c r="AY5" s="829"/>
      <c r="AZ5" s="830"/>
      <c r="BA5" s="806" t="str">
        <f>Sprachen!L304</f>
        <v>Sachnummer</v>
      </c>
      <c r="BB5" s="806"/>
      <c r="BC5" s="806"/>
      <c r="BD5" s="806"/>
      <c r="BE5" s="806"/>
      <c r="BF5" s="806"/>
      <c r="BG5" s="806"/>
      <c r="BH5" s="806"/>
      <c r="BI5" s="807"/>
      <c r="BJ5" s="846" t="str">
        <f>IF(Deckblatt!AI21&lt;&gt;"",Deckblatt!AI21,"")</f>
        <v/>
      </c>
      <c r="BK5" s="847"/>
      <c r="BL5" s="847"/>
      <c r="BM5" s="847"/>
      <c r="BN5" s="847"/>
      <c r="BO5" s="847"/>
      <c r="BP5" s="847"/>
      <c r="BQ5" s="847"/>
      <c r="BR5" s="856"/>
    </row>
    <row r="6" spans="2:70" ht="14.25">
      <c r="B6" s="853" t="str">
        <f>Sprachen!L276</f>
        <v>Produktionsstandort</v>
      </c>
      <c r="C6" s="809"/>
      <c r="D6" s="809"/>
      <c r="E6" s="809"/>
      <c r="F6" s="809"/>
      <c r="G6" s="809"/>
      <c r="H6" s="809"/>
      <c r="I6" s="809"/>
      <c r="J6" s="810"/>
      <c r="K6" s="801" t="str">
        <f>IF(Deckblatt!H19&lt;&gt;"",Deckblatt!H19,"")</f>
        <v/>
      </c>
      <c r="L6" s="801"/>
      <c r="M6" s="801"/>
      <c r="N6" s="801"/>
      <c r="O6" s="801"/>
      <c r="P6" s="801"/>
      <c r="Q6" s="801"/>
      <c r="R6" s="801"/>
      <c r="S6" s="849"/>
      <c r="T6" s="808" t="str">
        <f>Sprachen!L65</f>
        <v>Benennung</v>
      </c>
      <c r="U6" s="809"/>
      <c r="V6" s="809"/>
      <c r="W6" s="809"/>
      <c r="X6" s="809"/>
      <c r="Y6" s="809"/>
      <c r="Z6" s="809"/>
      <c r="AA6" s="809"/>
      <c r="AB6" s="810"/>
      <c r="AC6" s="800" t="str">
        <f>IF(Deckblatt!H21&lt;&gt;"",Deckblatt!H21,"")</f>
        <v/>
      </c>
      <c r="AD6" s="801"/>
      <c r="AE6" s="801"/>
      <c r="AF6" s="801"/>
      <c r="AG6" s="801"/>
      <c r="AH6" s="801"/>
      <c r="AI6" s="801"/>
      <c r="AJ6" s="849"/>
      <c r="AK6" s="822"/>
      <c r="AL6" s="823"/>
      <c r="AM6" s="823"/>
      <c r="AN6" s="823"/>
      <c r="AO6" s="823"/>
      <c r="AP6" s="823"/>
      <c r="AQ6" s="824"/>
      <c r="AR6" s="831"/>
      <c r="AS6" s="832"/>
      <c r="AT6" s="832"/>
      <c r="AU6" s="832"/>
      <c r="AV6" s="832"/>
      <c r="AW6" s="832"/>
      <c r="AX6" s="832"/>
      <c r="AY6" s="832"/>
      <c r="AZ6" s="833"/>
      <c r="BA6" s="808" t="str">
        <f>Sprachen!L65</f>
        <v>Benennung</v>
      </c>
      <c r="BB6" s="809"/>
      <c r="BC6" s="809"/>
      <c r="BD6" s="809"/>
      <c r="BE6" s="809"/>
      <c r="BF6" s="809"/>
      <c r="BG6" s="809"/>
      <c r="BH6" s="809"/>
      <c r="BI6" s="810"/>
      <c r="BJ6" s="800" t="str">
        <f>IF(Deckblatt!AI22&lt;&gt;"",Deckblatt!AI22,"")</f>
        <v/>
      </c>
      <c r="BK6" s="801"/>
      <c r="BL6" s="801"/>
      <c r="BM6" s="801"/>
      <c r="BN6" s="801"/>
      <c r="BO6" s="801"/>
      <c r="BP6" s="801"/>
      <c r="BQ6" s="801"/>
      <c r="BR6" s="802"/>
    </row>
    <row r="7" spans="2:70" ht="16.5" customHeight="1" thickBot="1">
      <c r="B7" s="853" t="s">
        <v>1115</v>
      </c>
      <c r="C7" s="809"/>
      <c r="D7" s="809"/>
      <c r="E7" s="809"/>
      <c r="F7" s="809"/>
      <c r="G7" s="809"/>
      <c r="H7" s="809"/>
      <c r="I7" s="809"/>
      <c r="J7" s="810"/>
      <c r="K7" s="801" t="str">
        <f>IF(Deckblatt!V23&lt;&gt;"",Deckblatt!V23,"")</f>
        <v/>
      </c>
      <c r="L7" s="801"/>
      <c r="M7" s="801"/>
      <c r="N7" s="801"/>
      <c r="O7" s="801"/>
      <c r="P7" s="801"/>
      <c r="Q7" s="801"/>
      <c r="R7" s="801"/>
      <c r="S7" s="849"/>
      <c r="T7" s="808" t="str">
        <f>Sprachen!L374</f>
        <v>Zeichnungsnummer</v>
      </c>
      <c r="U7" s="809"/>
      <c r="V7" s="809"/>
      <c r="W7" s="809"/>
      <c r="X7" s="809"/>
      <c r="Y7" s="809"/>
      <c r="Z7" s="809"/>
      <c r="AA7" s="809"/>
      <c r="AB7" s="810"/>
      <c r="AC7" s="800" t="str">
        <f>IF(Deckblatt!H22&lt;&gt;"",Deckblatt!H22,"")</f>
        <v/>
      </c>
      <c r="AD7" s="801"/>
      <c r="AE7" s="801"/>
      <c r="AF7" s="801"/>
      <c r="AG7" s="801"/>
      <c r="AH7" s="801"/>
      <c r="AI7" s="801"/>
      <c r="AJ7" s="849"/>
      <c r="AK7" s="825"/>
      <c r="AL7" s="826"/>
      <c r="AM7" s="826"/>
      <c r="AN7" s="826"/>
      <c r="AO7" s="826"/>
      <c r="AP7" s="826"/>
      <c r="AQ7" s="827"/>
      <c r="AR7" s="834"/>
      <c r="AS7" s="835"/>
      <c r="AT7" s="835"/>
      <c r="AU7" s="835"/>
      <c r="AV7" s="835"/>
      <c r="AW7" s="835"/>
      <c r="AX7" s="835"/>
      <c r="AY7" s="835"/>
      <c r="AZ7" s="836"/>
      <c r="BA7" s="808" t="str">
        <f>Sprachen!L374</f>
        <v>Zeichnungsnummer</v>
      </c>
      <c r="BB7" s="809"/>
      <c r="BC7" s="809"/>
      <c r="BD7" s="809"/>
      <c r="BE7" s="809"/>
      <c r="BF7" s="809"/>
      <c r="BG7" s="809"/>
      <c r="BH7" s="809"/>
      <c r="BI7" s="810"/>
      <c r="BJ7" s="800" t="str">
        <f>IF(Deckblatt!AI23&lt;&gt;"",Deckblatt!AI23,"")</f>
        <v/>
      </c>
      <c r="BK7" s="801"/>
      <c r="BL7" s="801"/>
      <c r="BM7" s="801"/>
      <c r="BN7" s="801"/>
      <c r="BO7" s="801"/>
      <c r="BP7" s="801"/>
      <c r="BQ7" s="801"/>
      <c r="BR7" s="802"/>
    </row>
    <row r="8" spans="2:70" ht="16.5" customHeight="1" thickBot="1">
      <c r="B8" s="857" t="s">
        <v>1116</v>
      </c>
      <c r="C8" s="812"/>
      <c r="D8" s="812"/>
      <c r="E8" s="812"/>
      <c r="F8" s="812"/>
      <c r="G8" s="812"/>
      <c r="H8" s="812"/>
      <c r="I8" s="812"/>
      <c r="J8" s="812"/>
      <c r="K8" s="803"/>
      <c r="L8" s="804"/>
      <c r="M8" s="804"/>
      <c r="N8" s="804"/>
      <c r="O8" s="804"/>
      <c r="P8" s="804"/>
      <c r="Q8" s="804"/>
      <c r="R8" s="804"/>
      <c r="S8" s="804"/>
      <c r="T8" s="811" t="str">
        <f>Sprachen!L494</f>
        <v>Stand / Datum</v>
      </c>
      <c r="U8" s="812"/>
      <c r="V8" s="812"/>
      <c r="W8" s="812"/>
      <c r="X8" s="812"/>
      <c r="Y8" s="812"/>
      <c r="Z8" s="812"/>
      <c r="AA8" s="812"/>
      <c r="AB8" s="813"/>
      <c r="AC8" s="803"/>
      <c r="AD8" s="804"/>
      <c r="AE8" s="804"/>
      <c r="AF8" s="804"/>
      <c r="AG8" s="804"/>
      <c r="AH8" s="804"/>
      <c r="AI8" s="804"/>
      <c r="AJ8" s="850"/>
      <c r="AK8" s="149"/>
      <c r="AL8" s="129"/>
      <c r="AM8" s="129"/>
      <c r="AN8" s="129"/>
      <c r="AO8" s="129"/>
      <c r="AP8" s="129"/>
      <c r="AQ8" s="129"/>
      <c r="AR8" s="130"/>
      <c r="AS8" s="130"/>
      <c r="AT8" s="130"/>
      <c r="AU8" s="130"/>
      <c r="AV8" s="130"/>
      <c r="AW8" s="130"/>
      <c r="AX8" s="130"/>
      <c r="AY8" s="130"/>
      <c r="AZ8" s="130"/>
      <c r="BA8" s="811" t="str">
        <f>Sprachen!L494</f>
        <v>Stand / Datum</v>
      </c>
      <c r="BB8" s="812"/>
      <c r="BC8" s="812"/>
      <c r="BD8" s="812"/>
      <c r="BE8" s="812"/>
      <c r="BF8" s="812"/>
      <c r="BG8" s="812"/>
      <c r="BH8" s="812"/>
      <c r="BI8" s="813"/>
      <c r="BJ8" s="803"/>
      <c r="BK8" s="804"/>
      <c r="BL8" s="804"/>
      <c r="BM8" s="804"/>
      <c r="BN8" s="804"/>
      <c r="BO8" s="804"/>
      <c r="BP8" s="804"/>
      <c r="BQ8" s="804"/>
      <c r="BR8" s="805"/>
    </row>
    <row r="9" s="110" customFormat="1" ht="16.15" customHeight="1" thickBot="1"/>
    <row r="10" spans="2:70" s="96" customFormat="1" ht="25.15" customHeight="1" thickBot="1">
      <c r="B10" s="785" t="str">
        <f>Sprachen!L514</f>
        <v>Prozess</v>
      </c>
      <c r="C10" s="786"/>
      <c r="D10" s="786"/>
      <c r="E10" s="786"/>
      <c r="F10" s="786"/>
      <c r="G10" s="786"/>
      <c r="H10" s="786"/>
      <c r="I10" s="786"/>
      <c r="J10" s="786"/>
      <c r="K10" s="787"/>
      <c r="L10" s="785" t="str">
        <f>Sprachen!L515</f>
        <v>Maschine, Gerät, Vorrichtung</v>
      </c>
      <c r="M10" s="786"/>
      <c r="N10" s="786"/>
      <c r="O10" s="786"/>
      <c r="P10" s="786"/>
      <c r="Q10" s="786"/>
      <c r="R10" s="787"/>
      <c r="S10" s="785" t="str">
        <f>Sprachen!L516</f>
        <v>Prüfmerkmale</v>
      </c>
      <c r="T10" s="786"/>
      <c r="U10" s="786"/>
      <c r="V10" s="786"/>
      <c r="W10" s="786"/>
      <c r="X10" s="786"/>
      <c r="Y10" s="786"/>
      <c r="Z10" s="786"/>
      <c r="AA10" s="786"/>
      <c r="AB10" s="786"/>
      <c r="AC10" s="786"/>
      <c r="AD10" s="786"/>
      <c r="AE10" s="786"/>
      <c r="AF10" s="786"/>
      <c r="AG10" s="786"/>
      <c r="AH10" s="786"/>
      <c r="AI10" s="786"/>
      <c r="AJ10" s="787"/>
      <c r="AK10" s="862" t="str">
        <f>Sprachen!L517</f>
        <v>Methoden</v>
      </c>
      <c r="AL10" s="863"/>
      <c r="AM10" s="863"/>
      <c r="AN10" s="863"/>
      <c r="AO10" s="863"/>
      <c r="AP10" s="863"/>
      <c r="AQ10" s="863"/>
      <c r="AR10" s="863"/>
      <c r="AS10" s="863"/>
      <c r="AT10" s="863"/>
      <c r="AU10" s="863"/>
      <c r="AV10" s="863"/>
      <c r="AW10" s="863"/>
      <c r="AX10" s="863"/>
      <c r="AY10" s="863"/>
      <c r="AZ10" s="863"/>
      <c r="BA10" s="863"/>
      <c r="BB10" s="863"/>
      <c r="BC10" s="863"/>
      <c r="BD10" s="863"/>
      <c r="BE10" s="863"/>
      <c r="BF10" s="863"/>
      <c r="BG10" s="863"/>
      <c r="BH10" s="863"/>
      <c r="BI10" s="863"/>
      <c r="BJ10" s="864"/>
      <c r="BK10" s="785" t="str">
        <f>Sprachen!L518</f>
        <v>Reaktionsplan</v>
      </c>
      <c r="BL10" s="786"/>
      <c r="BM10" s="786"/>
      <c r="BN10" s="786"/>
      <c r="BO10" s="786"/>
      <c r="BP10" s="786"/>
      <c r="BQ10" s="786"/>
      <c r="BR10" s="787"/>
    </row>
    <row r="11" spans="2:70" s="96" customFormat="1" ht="22.15" customHeight="1">
      <c r="B11" s="788" t="str">
        <f>Sprachen!L496</f>
        <v>Nr.</v>
      </c>
      <c r="C11" s="790"/>
      <c r="D11" s="788" t="str">
        <f>Sprachen!L519</f>
        <v>Beschreibung Arbeitsgang / Prozess</v>
      </c>
      <c r="E11" s="789"/>
      <c r="F11" s="789"/>
      <c r="G11" s="789"/>
      <c r="H11" s="789"/>
      <c r="I11" s="789"/>
      <c r="J11" s="789"/>
      <c r="K11" s="790"/>
      <c r="L11" s="788" t="str">
        <f>Sprachen!L520</f>
        <v>Produktionswerkzeug</v>
      </c>
      <c r="M11" s="789"/>
      <c r="N11" s="789"/>
      <c r="O11" s="789"/>
      <c r="P11" s="789"/>
      <c r="Q11" s="789"/>
      <c r="R11" s="790"/>
      <c r="S11" s="788" t="str">
        <f>Sprachen!L521</f>
        <v>Produkt</v>
      </c>
      <c r="T11" s="789"/>
      <c r="U11" s="789"/>
      <c r="V11" s="789"/>
      <c r="W11" s="789"/>
      <c r="X11" s="790"/>
      <c r="Y11" s="788" t="str">
        <f>Sprachen!L514</f>
        <v>Prozess</v>
      </c>
      <c r="Z11" s="789"/>
      <c r="AA11" s="789"/>
      <c r="AB11" s="789"/>
      <c r="AC11" s="789"/>
      <c r="AD11" s="790"/>
      <c r="AE11" s="788" t="str">
        <f>Sprachen!L522</f>
        <v>Zuordnung für  besondere  Merkmale</v>
      </c>
      <c r="AF11" s="789"/>
      <c r="AG11" s="789"/>
      <c r="AH11" s="789"/>
      <c r="AI11" s="789"/>
      <c r="AJ11" s="790"/>
      <c r="AK11" s="788" t="str">
        <f>Sprachen!L523</f>
        <v>Produkt- / Prozess-
spezifik. / Toleranz</v>
      </c>
      <c r="AL11" s="789"/>
      <c r="AM11" s="789"/>
      <c r="AN11" s="789"/>
      <c r="AO11" s="789"/>
      <c r="AP11" s="790"/>
      <c r="AQ11" s="788" t="str">
        <f>Sprachen!L524</f>
        <v>Eingesetztes Prüfsystem / Messsystem</v>
      </c>
      <c r="AR11" s="789"/>
      <c r="AS11" s="789"/>
      <c r="AT11" s="789"/>
      <c r="AU11" s="789"/>
      <c r="AV11" s="789"/>
      <c r="AW11" s="789"/>
      <c r="AX11" s="789"/>
      <c r="AY11" s="790"/>
      <c r="AZ11" s="788" t="str">
        <f>Sprachen!L525</f>
        <v>Stichprobe</v>
      </c>
      <c r="BA11" s="789"/>
      <c r="BB11" s="789"/>
      <c r="BC11" s="789"/>
      <c r="BD11" s="789"/>
      <c r="BE11" s="790"/>
      <c r="BF11" s="788" t="str">
        <f>Sprachen!L528</f>
        <v>Kontrollmethode</v>
      </c>
      <c r="BG11" s="789"/>
      <c r="BH11" s="789"/>
      <c r="BI11" s="789"/>
      <c r="BJ11" s="790"/>
      <c r="BK11" s="788" t="str">
        <f>Sprachen!L529</f>
        <v>Behandlung fehlerhafter Teile</v>
      </c>
      <c r="BL11" s="789"/>
      <c r="BM11" s="789"/>
      <c r="BN11" s="789"/>
      <c r="BO11" s="789"/>
      <c r="BP11" s="789"/>
      <c r="BQ11" s="789"/>
      <c r="BR11" s="790"/>
    </row>
    <row r="12" spans="2:70" s="96" customFormat="1" ht="22.15" customHeight="1" thickBot="1">
      <c r="B12" s="791"/>
      <c r="C12" s="793"/>
      <c r="D12" s="791"/>
      <c r="E12" s="792"/>
      <c r="F12" s="792"/>
      <c r="G12" s="792"/>
      <c r="H12" s="792"/>
      <c r="I12" s="792"/>
      <c r="J12" s="792"/>
      <c r="K12" s="793"/>
      <c r="L12" s="858" t="str">
        <f>Sprachen!L515</f>
        <v>Maschine, Gerät, Vorrichtung</v>
      </c>
      <c r="M12" s="859"/>
      <c r="N12" s="859"/>
      <c r="O12" s="859"/>
      <c r="P12" s="859"/>
      <c r="Q12" s="859"/>
      <c r="R12" s="860"/>
      <c r="S12" s="791"/>
      <c r="T12" s="792"/>
      <c r="U12" s="792"/>
      <c r="V12" s="792"/>
      <c r="W12" s="792"/>
      <c r="X12" s="793"/>
      <c r="Y12" s="791"/>
      <c r="Z12" s="792"/>
      <c r="AA12" s="792"/>
      <c r="AB12" s="792"/>
      <c r="AC12" s="792"/>
      <c r="AD12" s="793"/>
      <c r="AE12" s="791"/>
      <c r="AF12" s="792"/>
      <c r="AG12" s="792"/>
      <c r="AH12" s="792"/>
      <c r="AI12" s="792"/>
      <c r="AJ12" s="793"/>
      <c r="AK12" s="791"/>
      <c r="AL12" s="792"/>
      <c r="AM12" s="792"/>
      <c r="AN12" s="792"/>
      <c r="AO12" s="792"/>
      <c r="AP12" s="793"/>
      <c r="AQ12" s="791"/>
      <c r="AR12" s="792"/>
      <c r="AS12" s="792"/>
      <c r="AT12" s="792"/>
      <c r="AU12" s="792"/>
      <c r="AV12" s="792"/>
      <c r="AW12" s="792"/>
      <c r="AX12" s="792"/>
      <c r="AY12" s="793"/>
      <c r="AZ12" s="791" t="str">
        <f>Sprachen!L526</f>
        <v>Umfang</v>
      </c>
      <c r="BA12" s="792"/>
      <c r="BB12" s="792"/>
      <c r="BC12" s="861" t="str">
        <f>Sprachen!L527</f>
        <v>Häufigkeit</v>
      </c>
      <c r="BD12" s="792"/>
      <c r="BE12" s="793"/>
      <c r="BF12" s="791"/>
      <c r="BG12" s="792"/>
      <c r="BH12" s="792"/>
      <c r="BI12" s="792"/>
      <c r="BJ12" s="793"/>
      <c r="BK12" s="791"/>
      <c r="BL12" s="792"/>
      <c r="BM12" s="792"/>
      <c r="BN12" s="792"/>
      <c r="BO12" s="792"/>
      <c r="BP12" s="792"/>
      <c r="BQ12" s="792"/>
      <c r="BR12" s="793"/>
    </row>
    <row r="13" spans="2:70" s="96" customFormat="1" ht="15" thickBot="1">
      <c r="B13" s="782">
        <v>1</v>
      </c>
      <c r="C13" s="783"/>
      <c r="D13" s="784"/>
      <c r="E13" s="784"/>
      <c r="F13" s="784"/>
      <c r="G13" s="784"/>
      <c r="H13" s="784"/>
      <c r="I13" s="784"/>
      <c r="J13" s="784"/>
      <c r="K13" s="784"/>
      <c r="L13" s="794"/>
      <c r="M13" s="794"/>
      <c r="N13" s="794"/>
      <c r="O13" s="794"/>
      <c r="P13" s="794"/>
      <c r="Q13" s="794"/>
      <c r="R13" s="794"/>
      <c r="S13" s="794"/>
      <c r="T13" s="794"/>
      <c r="U13" s="794"/>
      <c r="V13" s="794"/>
      <c r="W13" s="794"/>
      <c r="X13" s="794"/>
      <c r="Y13" s="794"/>
      <c r="Z13" s="794"/>
      <c r="AA13" s="794"/>
      <c r="AB13" s="794"/>
      <c r="AC13" s="794"/>
      <c r="AD13" s="794"/>
      <c r="AE13" s="794"/>
      <c r="AF13" s="794"/>
      <c r="AG13" s="794"/>
      <c r="AH13" s="794"/>
      <c r="AI13" s="794"/>
      <c r="AJ13" s="794"/>
      <c r="AK13" s="794"/>
      <c r="AL13" s="794"/>
      <c r="AM13" s="794"/>
      <c r="AN13" s="794"/>
      <c r="AO13" s="794"/>
      <c r="AP13" s="794"/>
      <c r="AQ13" s="794"/>
      <c r="AR13" s="794"/>
      <c r="AS13" s="794"/>
      <c r="AT13" s="794"/>
      <c r="AU13" s="794"/>
      <c r="AV13" s="794"/>
      <c r="AW13" s="794"/>
      <c r="AX13" s="794"/>
      <c r="AY13" s="794"/>
      <c r="AZ13" s="794"/>
      <c r="BA13" s="794"/>
      <c r="BB13" s="794"/>
      <c r="BC13" s="794"/>
      <c r="BD13" s="794"/>
      <c r="BE13" s="794"/>
      <c r="BF13" s="794"/>
      <c r="BG13" s="794"/>
      <c r="BH13" s="794"/>
      <c r="BI13" s="794"/>
      <c r="BJ13" s="794"/>
      <c r="BK13" s="794"/>
      <c r="BL13" s="794"/>
      <c r="BM13" s="794"/>
      <c r="BN13" s="794"/>
      <c r="BO13" s="794"/>
      <c r="BP13" s="794"/>
      <c r="BQ13" s="794"/>
      <c r="BR13" s="795"/>
    </row>
    <row r="14" spans="2:70" s="96" customFormat="1" ht="15" thickBot="1">
      <c r="B14" s="782">
        <v>2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94"/>
      <c r="AM14" s="794"/>
      <c r="AN14" s="794"/>
      <c r="AO14" s="794"/>
      <c r="AP14" s="794"/>
      <c r="AQ14" s="794"/>
      <c r="AR14" s="794"/>
      <c r="AS14" s="794"/>
      <c r="AT14" s="794"/>
      <c r="AU14" s="794"/>
      <c r="AV14" s="794"/>
      <c r="AW14" s="794"/>
      <c r="AX14" s="794"/>
      <c r="AY14" s="794"/>
      <c r="AZ14" s="794"/>
      <c r="BA14" s="794"/>
      <c r="BB14" s="794"/>
      <c r="BC14" s="794"/>
      <c r="BD14" s="794"/>
      <c r="BE14" s="794"/>
      <c r="BF14" s="794"/>
      <c r="BG14" s="794"/>
      <c r="BH14" s="794"/>
      <c r="BI14" s="794"/>
      <c r="BJ14" s="794"/>
      <c r="BK14" s="794"/>
      <c r="BL14" s="794"/>
      <c r="BM14" s="794"/>
      <c r="BN14" s="794"/>
      <c r="BO14" s="794"/>
      <c r="BP14" s="794"/>
      <c r="BQ14" s="794"/>
      <c r="BR14" s="795"/>
    </row>
    <row r="15" spans="2:70" s="96" customFormat="1" ht="15" thickBot="1">
      <c r="B15" s="782">
        <v>3</v>
      </c>
      <c r="C15" s="783"/>
      <c r="D15" s="784"/>
      <c r="E15" s="784"/>
      <c r="F15" s="784"/>
      <c r="G15" s="784"/>
      <c r="H15" s="784"/>
      <c r="I15" s="784"/>
      <c r="J15" s="784"/>
      <c r="K15" s="78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794"/>
      <c r="AA15" s="794"/>
      <c r="AB15" s="794"/>
      <c r="AC15" s="794"/>
      <c r="AD15" s="794"/>
      <c r="AE15" s="794"/>
      <c r="AF15" s="794"/>
      <c r="AG15" s="794"/>
      <c r="AH15" s="794"/>
      <c r="AI15" s="794"/>
      <c r="AJ15" s="794"/>
      <c r="AK15" s="794"/>
      <c r="AL15" s="794"/>
      <c r="AM15" s="794"/>
      <c r="AN15" s="794"/>
      <c r="AO15" s="794"/>
      <c r="AP15" s="794"/>
      <c r="AQ15" s="794"/>
      <c r="AR15" s="794"/>
      <c r="AS15" s="794"/>
      <c r="AT15" s="794"/>
      <c r="AU15" s="794"/>
      <c r="AV15" s="794"/>
      <c r="AW15" s="794"/>
      <c r="AX15" s="794"/>
      <c r="AY15" s="794"/>
      <c r="AZ15" s="794"/>
      <c r="BA15" s="794"/>
      <c r="BB15" s="794"/>
      <c r="BC15" s="794"/>
      <c r="BD15" s="794"/>
      <c r="BE15" s="794"/>
      <c r="BF15" s="794"/>
      <c r="BG15" s="794"/>
      <c r="BH15" s="794"/>
      <c r="BI15" s="794"/>
      <c r="BJ15" s="794"/>
      <c r="BK15" s="794"/>
      <c r="BL15" s="794"/>
      <c r="BM15" s="794"/>
      <c r="BN15" s="794"/>
      <c r="BO15" s="794"/>
      <c r="BP15" s="794"/>
      <c r="BQ15" s="794"/>
      <c r="BR15" s="795"/>
    </row>
    <row r="16" spans="2:70" s="96" customFormat="1" ht="15" thickBot="1">
      <c r="B16" s="782">
        <v>4</v>
      </c>
      <c r="C16" s="783"/>
      <c r="D16" s="784"/>
      <c r="E16" s="784"/>
      <c r="F16" s="784"/>
      <c r="G16" s="784"/>
      <c r="H16" s="784"/>
      <c r="I16" s="784"/>
      <c r="J16" s="784"/>
      <c r="K16" s="78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794"/>
      <c r="AL16" s="794"/>
      <c r="AM16" s="794"/>
      <c r="AN16" s="794"/>
      <c r="AO16" s="794"/>
      <c r="AP16" s="794"/>
      <c r="AQ16" s="794"/>
      <c r="AR16" s="794"/>
      <c r="AS16" s="794"/>
      <c r="AT16" s="794"/>
      <c r="AU16" s="794"/>
      <c r="AV16" s="794"/>
      <c r="AW16" s="794"/>
      <c r="AX16" s="794"/>
      <c r="AY16" s="794"/>
      <c r="AZ16" s="794"/>
      <c r="BA16" s="794"/>
      <c r="BB16" s="794"/>
      <c r="BC16" s="794"/>
      <c r="BD16" s="794"/>
      <c r="BE16" s="794"/>
      <c r="BF16" s="794"/>
      <c r="BG16" s="794"/>
      <c r="BH16" s="794"/>
      <c r="BI16" s="794"/>
      <c r="BJ16" s="794"/>
      <c r="BK16" s="794"/>
      <c r="BL16" s="794"/>
      <c r="BM16" s="794"/>
      <c r="BN16" s="794"/>
      <c r="BO16" s="794"/>
      <c r="BP16" s="794"/>
      <c r="BQ16" s="794"/>
      <c r="BR16" s="795"/>
    </row>
    <row r="17" spans="2:70" s="96" customFormat="1" ht="15" thickBot="1">
      <c r="B17" s="782">
        <v>5</v>
      </c>
      <c r="C17" s="783"/>
      <c r="D17" s="784"/>
      <c r="E17" s="784"/>
      <c r="F17" s="784"/>
      <c r="G17" s="784"/>
      <c r="H17" s="784"/>
      <c r="I17" s="784"/>
      <c r="J17" s="784"/>
      <c r="K17" s="784"/>
      <c r="L17" s="794"/>
      <c r="M17" s="794"/>
      <c r="N17" s="794"/>
      <c r="O17" s="794"/>
      <c r="P17" s="794"/>
      <c r="Q17" s="794"/>
      <c r="R17" s="794"/>
      <c r="S17" s="794"/>
      <c r="T17" s="794"/>
      <c r="U17" s="794"/>
      <c r="V17" s="794"/>
      <c r="W17" s="794"/>
      <c r="X17" s="794"/>
      <c r="Y17" s="794"/>
      <c r="Z17" s="794"/>
      <c r="AA17" s="794"/>
      <c r="AB17" s="794"/>
      <c r="AC17" s="794"/>
      <c r="AD17" s="794"/>
      <c r="AE17" s="794"/>
      <c r="AF17" s="794"/>
      <c r="AG17" s="794"/>
      <c r="AH17" s="794"/>
      <c r="AI17" s="794"/>
      <c r="AJ17" s="794"/>
      <c r="AK17" s="794"/>
      <c r="AL17" s="794"/>
      <c r="AM17" s="794"/>
      <c r="AN17" s="794"/>
      <c r="AO17" s="794"/>
      <c r="AP17" s="794"/>
      <c r="AQ17" s="794"/>
      <c r="AR17" s="794"/>
      <c r="AS17" s="794"/>
      <c r="AT17" s="794"/>
      <c r="AU17" s="794"/>
      <c r="AV17" s="794"/>
      <c r="AW17" s="794"/>
      <c r="AX17" s="794"/>
      <c r="AY17" s="794"/>
      <c r="AZ17" s="794"/>
      <c r="BA17" s="794"/>
      <c r="BB17" s="794"/>
      <c r="BC17" s="794"/>
      <c r="BD17" s="794"/>
      <c r="BE17" s="794"/>
      <c r="BF17" s="794"/>
      <c r="BG17" s="794"/>
      <c r="BH17" s="794"/>
      <c r="BI17" s="794"/>
      <c r="BJ17" s="794"/>
      <c r="BK17" s="794"/>
      <c r="BL17" s="794"/>
      <c r="BM17" s="794"/>
      <c r="BN17" s="794"/>
      <c r="BO17" s="794"/>
      <c r="BP17" s="794"/>
      <c r="BQ17" s="794"/>
      <c r="BR17" s="795"/>
    </row>
    <row r="18" spans="2:70" s="96" customFormat="1" ht="15" thickBot="1">
      <c r="B18" s="782">
        <v>6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94"/>
      <c r="M18" s="794"/>
      <c r="N18" s="794"/>
      <c r="O18" s="794"/>
      <c r="P18" s="794"/>
      <c r="Q18" s="794"/>
      <c r="R18" s="794"/>
      <c r="S18" s="794"/>
      <c r="T18" s="794"/>
      <c r="U18" s="794"/>
      <c r="V18" s="794"/>
      <c r="W18" s="794"/>
      <c r="X18" s="794"/>
      <c r="Y18" s="794"/>
      <c r="Z18" s="794"/>
      <c r="AA18" s="794"/>
      <c r="AB18" s="794"/>
      <c r="AC18" s="794"/>
      <c r="AD18" s="794"/>
      <c r="AE18" s="794"/>
      <c r="AF18" s="794"/>
      <c r="AG18" s="794"/>
      <c r="AH18" s="794"/>
      <c r="AI18" s="794"/>
      <c r="AJ18" s="794"/>
      <c r="AK18" s="794"/>
      <c r="AL18" s="794"/>
      <c r="AM18" s="794"/>
      <c r="AN18" s="794"/>
      <c r="AO18" s="794"/>
      <c r="AP18" s="794"/>
      <c r="AQ18" s="794"/>
      <c r="AR18" s="794"/>
      <c r="AS18" s="794"/>
      <c r="AT18" s="794"/>
      <c r="AU18" s="794"/>
      <c r="AV18" s="794"/>
      <c r="AW18" s="794"/>
      <c r="AX18" s="794"/>
      <c r="AY18" s="794"/>
      <c r="AZ18" s="794"/>
      <c r="BA18" s="794"/>
      <c r="BB18" s="794"/>
      <c r="BC18" s="794"/>
      <c r="BD18" s="794"/>
      <c r="BE18" s="794"/>
      <c r="BF18" s="794"/>
      <c r="BG18" s="794"/>
      <c r="BH18" s="794"/>
      <c r="BI18" s="794"/>
      <c r="BJ18" s="794"/>
      <c r="BK18" s="794"/>
      <c r="BL18" s="794"/>
      <c r="BM18" s="794"/>
      <c r="BN18" s="794"/>
      <c r="BO18" s="794"/>
      <c r="BP18" s="794"/>
      <c r="BQ18" s="794"/>
      <c r="BR18" s="795"/>
    </row>
    <row r="19" spans="2:70" s="96" customFormat="1" ht="15" thickBot="1">
      <c r="B19" s="782">
        <v>7</v>
      </c>
      <c r="C19" s="783"/>
      <c r="D19" s="784"/>
      <c r="E19" s="784"/>
      <c r="F19" s="784"/>
      <c r="G19" s="784"/>
      <c r="H19" s="784"/>
      <c r="I19" s="784"/>
      <c r="J19" s="784"/>
      <c r="K19" s="78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794"/>
      <c r="AM19" s="794"/>
      <c r="AN19" s="794"/>
      <c r="AO19" s="794"/>
      <c r="AP19" s="794"/>
      <c r="AQ19" s="794"/>
      <c r="AR19" s="794"/>
      <c r="AS19" s="794"/>
      <c r="AT19" s="794"/>
      <c r="AU19" s="794"/>
      <c r="AV19" s="794"/>
      <c r="AW19" s="794"/>
      <c r="AX19" s="794"/>
      <c r="AY19" s="794"/>
      <c r="AZ19" s="794"/>
      <c r="BA19" s="794"/>
      <c r="BB19" s="794"/>
      <c r="BC19" s="794"/>
      <c r="BD19" s="794"/>
      <c r="BE19" s="794"/>
      <c r="BF19" s="794"/>
      <c r="BG19" s="794"/>
      <c r="BH19" s="794"/>
      <c r="BI19" s="794"/>
      <c r="BJ19" s="794"/>
      <c r="BK19" s="794"/>
      <c r="BL19" s="794"/>
      <c r="BM19" s="794"/>
      <c r="BN19" s="794"/>
      <c r="BO19" s="794"/>
      <c r="BP19" s="794"/>
      <c r="BQ19" s="794"/>
      <c r="BR19" s="795"/>
    </row>
    <row r="20" spans="2:70" s="96" customFormat="1" ht="15" thickBot="1">
      <c r="B20" s="782">
        <v>8</v>
      </c>
      <c r="C20" s="783"/>
      <c r="D20" s="784"/>
      <c r="E20" s="784"/>
      <c r="F20" s="784"/>
      <c r="G20" s="784"/>
      <c r="H20" s="784"/>
      <c r="I20" s="784"/>
      <c r="J20" s="784"/>
      <c r="K20" s="78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794"/>
      <c r="AN20" s="794"/>
      <c r="AO20" s="794"/>
      <c r="AP20" s="794"/>
      <c r="AQ20" s="794"/>
      <c r="AR20" s="794"/>
      <c r="AS20" s="794"/>
      <c r="AT20" s="794"/>
      <c r="AU20" s="794"/>
      <c r="AV20" s="794"/>
      <c r="AW20" s="794"/>
      <c r="AX20" s="794"/>
      <c r="AY20" s="794"/>
      <c r="AZ20" s="794"/>
      <c r="BA20" s="794"/>
      <c r="BB20" s="794"/>
      <c r="BC20" s="794"/>
      <c r="BD20" s="794"/>
      <c r="BE20" s="794"/>
      <c r="BF20" s="794"/>
      <c r="BG20" s="794"/>
      <c r="BH20" s="794"/>
      <c r="BI20" s="794"/>
      <c r="BJ20" s="794"/>
      <c r="BK20" s="794"/>
      <c r="BL20" s="794"/>
      <c r="BM20" s="794"/>
      <c r="BN20" s="794"/>
      <c r="BO20" s="794"/>
      <c r="BP20" s="794"/>
      <c r="BQ20" s="794"/>
      <c r="BR20" s="795"/>
    </row>
    <row r="21" spans="2:70" s="96" customFormat="1" ht="15" thickBot="1">
      <c r="B21" s="782">
        <v>9</v>
      </c>
      <c r="C21" s="783"/>
      <c r="D21" s="784"/>
      <c r="E21" s="784"/>
      <c r="F21" s="784"/>
      <c r="G21" s="784"/>
      <c r="H21" s="784"/>
      <c r="I21" s="784"/>
      <c r="J21" s="784"/>
      <c r="K21" s="78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794"/>
      <c r="AN21" s="794"/>
      <c r="AO21" s="794"/>
      <c r="AP21" s="794"/>
      <c r="AQ21" s="794"/>
      <c r="AR21" s="794"/>
      <c r="AS21" s="794"/>
      <c r="AT21" s="794"/>
      <c r="AU21" s="794"/>
      <c r="AV21" s="794"/>
      <c r="AW21" s="794"/>
      <c r="AX21" s="794"/>
      <c r="AY21" s="794"/>
      <c r="AZ21" s="794"/>
      <c r="BA21" s="794"/>
      <c r="BB21" s="794"/>
      <c r="BC21" s="794"/>
      <c r="BD21" s="794"/>
      <c r="BE21" s="794"/>
      <c r="BF21" s="794"/>
      <c r="BG21" s="794"/>
      <c r="BH21" s="794"/>
      <c r="BI21" s="794"/>
      <c r="BJ21" s="794"/>
      <c r="BK21" s="794"/>
      <c r="BL21" s="794"/>
      <c r="BM21" s="794"/>
      <c r="BN21" s="794"/>
      <c r="BO21" s="794"/>
      <c r="BP21" s="794"/>
      <c r="BQ21" s="794"/>
      <c r="BR21" s="795"/>
    </row>
    <row r="22" spans="2:70" s="96" customFormat="1" ht="15" thickBot="1">
      <c r="B22" s="796">
        <v>10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799"/>
      <c r="AI22" s="799"/>
      <c r="AJ22" s="799"/>
      <c r="AK22" s="799"/>
      <c r="AL22" s="799"/>
      <c r="AM22" s="799"/>
      <c r="AN22" s="799"/>
      <c r="AO22" s="799"/>
      <c r="AP22" s="799"/>
      <c r="AQ22" s="799"/>
      <c r="AR22" s="799"/>
      <c r="AS22" s="799"/>
      <c r="AT22" s="799"/>
      <c r="AU22" s="799"/>
      <c r="AV22" s="799"/>
      <c r="AW22" s="799"/>
      <c r="AX22" s="799"/>
      <c r="AY22" s="799"/>
      <c r="AZ22" s="799"/>
      <c r="BA22" s="799"/>
      <c r="BB22" s="799"/>
      <c r="BC22" s="799"/>
      <c r="BD22" s="799"/>
      <c r="BE22" s="799"/>
      <c r="BF22" s="799"/>
      <c r="BG22" s="799"/>
      <c r="BH22" s="799"/>
      <c r="BI22" s="799"/>
      <c r="BJ22" s="799"/>
      <c r="BK22" s="799"/>
      <c r="BL22" s="799"/>
      <c r="BM22" s="799"/>
      <c r="BN22" s="799"/>
      <c r="BO22" s="799"/>
      <c r="BP22" s="799"/>
      <c r="BQ22" s="799"/>
      <c r="BR22" s="814"/>
    </row>
    <row r="23" s="96" customFormat="1" ht="14.25"/>
    <row r="24" s="96" customFormat="1" ht="14.25"/>
    <row r="25" s="96" customFormat="1" ht="14.25"/>
    <row r="26" s="96" customFormat="1" ht="14.25"/>
    <row r="27" s="96" customFormat="1" ht="14.25"/>
    <row r="28" s="96" customFormat="1" ht="14.25"/>
    <row r="29" s="96" customFormat="1" ht="14.25"/>
    <row r="30" s="96" customFormat="1" ht="14.25"/>
    <row r="31" s="96" customFormat="1" ht="14.25"/>
    <row r="32" s="96" customFormat="1" ht="14.25"/>
    <row r="33" s="96" customFormat="1" ht="14.25"/>
    <row r="34" s="96" customFormat="1" ht="14.25"/>
    <row r="35" s="96" customFormat="1" ht="14.25"/>
    <row r="36" s="96" customFormat="1" ht="14.25"/>
    <row r="37" s="96" customFormat="1" ht="14.25"/>
    <row r="38" s="96" customFormat="1" ht="14.25"/>
    <row r="39" s="96" customFormat="1" ht="14.25"/>
    <row r="40" s="96" customFormat="1" ht="14.25"/>
    <row r="41" s="96" customFormat="1" ht="14.25"/>
    <row r="42" s="96" customFormat="1" ht="14.25"/>
    <row r="43" s="96" customFormat="1" ht="14.25"/>
    <row r="44" s="96" customFormat="1" ht="14.25"/>
    <row r="45" s="96" customFormat="1" ht="14.25"/>
    <row r="46" s="96" customFormat="1" ht="14.25"/>
    <row r="47" s="96" customFormat="1" ht="14.25"/>
    <row r="48" s="96" customFormat="1" ht="14.25"/>
    <row r="49" s="96" customFormat="1" ht="14.25"/>
    <row r="50" s="96" customFormat="1" ht="14.25"/>
    <row r="51" s="96" customFormat="1" ht="14.25"/>
    <row r="52" s="96" customFormat="1" ht="14.25"/>
    <row r="53" s="96" customFormat="1" ht="14.25"/>
    <row r="54" s="96" customFormat="1" ht="14.25"/>
    <row r="55" s="96" customFormat="1" ht="14.25"/>
    <row r="56" s="96" customFormat="1" ht="14.25"/>
    <row r="57" s="96" customFormat="1" ht="14.25"/>
    <row r="58" s="96" customFormat="1" ht="14.25"/>
    <row r="59" s="96" customFormat="1" ht="14.25"/>
    <row r="60" s="96" customFormat="1" ht="14.25"/>
    <row r="61" s="96" customFormat="1" ht="14.25"/>
    <row r="62" s="96" customFormat="1" ht="14.25"/>
    <row r="63" s="96" customFormat="1" ht="14.25"/>
    <row r="64" s="96" customFormat="1" ht="14.25"/>
    <row r="65" s="96" customFormat="1" ht="14.25"/>
    <row r="66" s="96" customFormat="1" ht="14.25"/>
    <row r="67" s="96" customFormat="1" ht="14.25"/>
    <row r="68" s="96" customFormat="1" ht="14.25"/>
    <row r="69" s="96" customFormat="1" ht="14.25"/>
    <row r="70" s="96" customFormat="1" ht="14.25"/>
    <row r="71" s="96" customFormat="1" ht="14.25"/>
    <row r="72" s="96" customFormat="1" ht="14.25"/>
    <row r="73" s="96" customFormat="1" ht="14.25"/>
    <row r="74" s="96" customFormat="1" ht="14.25"/>
    <row r="75" s="96" customFormat="1" ht="14.25"/>
    <row r="76" s="96" customFormat="1" ht="14.25"/>
    <row r="77" s="96" customFormat="1" ht="14.25"/>
    <row r="78" s="96" customFormat="1" ht="14.25"/>
    <row r="79" s="96" customFormat="1" ht="14.25"/>
    <row r="80" s="96" customFormat="1" ht="14.25"/>
    <row r="81" s="96" customFormat="1" ht="14.25"/>
    <row r="82" s="96" customFormat="1" ht="14.25"/>
    <row r="83" s="96" customFormat="1" ht="14.25"/>
    <row r="84" s="96" customFormat="1" ht="14.25"/>
    <row r="85" s="96" customFormat="1" ht="14.25"/>
    <row r="86" s="96" customFormat="1" ht="14.25"/>
    <row r="87" s="96" customFormat="1" ht="14.25"/>
    <row r="88" s="96" customFormat="1" ht="14.25"/>
    <row r="89" s="96" customFormat="1" ht="14.25"/>
    <row r="90" s="96" customFormat="1" ht="14.25"/>
    <row r="91" s="96" customFormat="1" ht="14.25"/>
    <row r="92" s="96" customFormat="1" ht="14.25"/>
    <row r="93" s="96" customFormat="1" ht="14.25"/>
    <row r="94" s="96" customFormat="1" ht="14.25"/>
    <row r="95" s="96" customFormat="1" ht="14.25"/>
    <row r="96" s="96" customFormat="1" ht="14.25"/>
    <row r="97" s="96" customFormat="1" ht="14.25"/>
    <row r="98" s="96" customFormat="1" ht="14.25"/>
    <row r="99" s="96" customFormat="1" ht="14.25"/>
    <row r="100" s="96" customFormat="1" ht="14.25"/>
    <row r="101" s="96" customFormat="1" ht="14.25"/>
    <row r="102" s="96" customFormat="1" ht="14.25"/>
    <row r="103" s="96" customFormat="1" ht="14.25"/>
    <row r="104" s="96" customFormat="1" ht="14.25"/>
    <row r="105" s="96" customFormat="1" ht="14.25"/>
    <row r="106" s="96" customFormat="1" ht="14.25"/>
    <row r="107" s="96" customFormat="1" ht="14.25"/>
    <row r="108" s="96" customFormat="1" ht="14.25"/>
    <row r="109" s="96" customFormat="1" ht="14.25"/>
    <row r="110" s="96" customFormat="1" ht="14.25"/>
    <row r="111" s="96" customFormat="1" ht="14.25"/>
    <row r="112" s="96" customFormat="1" ht="14.25"/>
    <row r="113" s="96" customFormat="1" ht="14.25"/>
    <row r="114" s="96" customFormat="1" ht="14.25"/>
    <row r="115" s="96" customFormat="1" ht="14.25"/>
    <row r="116" s="96" customFormat="1" ht="14.25"/>
    <row r="117" s="96" customFormat="1" ht="14.25"/>
    <row r="118" s="96" customFormat="1" ht="14.25"/>
    <row r="119" s="96" customFormat="1" ht="14.25"/>
    <row r="120" s="96" customFormat="1" ht="14.25"/>
    <row r="121" s="96" customFormat="1" ht="14.25"/>
    <row r="122" s="96" customFormat="1" ht="14.25"/>
    <row r="123" s="96" customFormat="1" ht="14.25"/>
    <row r="124" s="96" customFormat="1" ht="14.25"/>
    <row r="125" s="96" customFormat="1" ht="14.25"/>
    <row r="126" s="96" customFormat="1" ht="14.25"/>
    <row r="127" s="96" customFormat="1" ht="14.25"/>
    <row r="128" s="96" customFormat="1" ht="14.25"/>
    <row r="129" s="96" customFormat="1" ht="14.25"/>
    <row r="130" s="96" customFormat="1" ht="14.25"/>
    <row r="131" s="96" customFormat="1" ht="14.25"/>
    <row r="132" s="96" customFormat="1" ht="14.25"/>
    <row r="133" s="96" customFormat="1" ht="14.25"/>
    <row r="134" s="96" customFormat="1" ht="14.25"/>
    <row r="135" s="96" customFormat="1" ht="14.25"/>
    <row r="136" s="96" customFormat="1" ht="14.25"/>
    <row r="137" s="96" customFormat="1" ht="14.25"/>
    <row r="138" s="96" customFormat="1" ht="14.25"/>
  </sheetData>
  <mergeCells count="178">
    <mergeCell ref="AK11:AP12"/>
    <mergeCell ref="AQ11:AY12"/>
    <mergeCell ref="BF11:BJ12"/>
    <mergeCell ref="BK11:BR12"/>
    <mergeCell ref="B8:J8"/>
    <mergeCell ref="K8:S8"/>
    <mergeCell ref="L12:R12"/>
    <mergeCell ref="AZ12:BB12"/>
    <mergeCell ref="BC12:BE12"/>
    <mergeCell ref="S10:AJ10"/>
    <mergeCell ref="AK10:BJ10"/>
    <mergeCell ref="BK10:BR10"/>
    <mergeCell ref="L11:R11"/>
    <mergeCell ref="L10:R10"/>
    <mergeCell ref="AZ11:BE11"/>
    <mergeCell ref="B3:AJ3"/>
    <mergeCell ref="BM1:BR1"/>
    <mergeCell ref="BJ1:BL1"/>
    <mergeCell ref="BH1:BI1"/>
    <mergeCell ref="BF1:BG1"/>
    <mergeCell ref="BA2:BR2"/>
    <mergeCell ref="AU2:AZ2"/>
    <mergeCell ref="B1:T1"/>
    <mergeCell ref="T8:AB8"/>
    <mergeCell ref="AC5:AJ5"/>
    <mergeCell ref="AC6:AJ6"/>
    <mergeCell ref="AC7:AJ7"/>
    <mergeCell ref="AC8:AJ8"/>
    <mergeCell ref="K5:S5"/>
    <mergeCell ref="K6:S6"/>
    <mergeCell ref="K7:S7"/>
    <mergeCell ref="B5:J5"/>
    <mergeCell ref="B6:J6"/>
    <mergeCell ref="B7:J7"/>
    <mergeCell ref="T5:AB5"/>
    <mergeCell ref="T6:AB6"/>
    <mergeCell ref="T7:AB7"/>
    <mergeCell ref="BJ5:BR5"/>
    <mergeCell ref="BJ6:BR6"/>
    <mergeCell ref="BJ7:BR7"/>
    <mergeCell ref="BJ8:BR8"/>
    <mergeCell ref="BA5:BI5"/>
    <mergeCell ref="BA6:BI6"/>
    <mergeCell ref="BA7:BI7"/>
    <mergeCell ref="BA8:BI8"/>
    <mergeCell ref="BK22:BR22"/>
    <mergeCell ref="AE11:AJ12"/>
    <mergeCell ref="AK3:BR3"/>
    <mergeCell ref="AK4:BR4"/>
    <mergeCell ref="AK5:AQ7"/>
    <mergeCell ref="AR5:AZ7"/>
    <mergeCell ref="AE22:AJ22"/>
    <mergeCell ref="AK22:AP22"/>
    <mergeCell ref="AQ22:AY22"/>
    <mergeCell ref="AZ22:BB22"/>
    <mergeCell ref="BC22:BE22"/>
    <mergeCell ref="BF22:BJ22"/>
    <mergeCell ref="AQ21:AY21"/>
    <mergeCell ref="AZ21:BB21"/>
    <mergeCell ref="BC21:BE21"/>
    <mergeCell ref="BF21:BJ21"/>
    <mergeCell ref="BK21:BR21"/>
    <mergeCell ref="BC19:BE19"/>
    <mergeCell ref="BC20:BE20"/>
    <mergeCell ref="BF20:BJ20"/>
    <mergeCell ref="BK20:BR20"/>
    <mergeCell ref="B21:C21"/>
    <mergeCell ref="D21:K21"/>
    <mergeCell ref="L21:R21"/>
    <mergeCell ref="S21:X21"/>
    <mergeCell ref="Y21:AD21"/>
    <mergeCell ref="AE21:AJ21"/>
    <mergeCell ref="AK21:AP21"/>
    <mergeCell ref="L20:R20"/>
    <mergeCell ref="S20:X20"/>
    <mergeCell ref="Y20:AD20"/>
    <mergeCell ref="AE20:AJ20"/>
    <mergeCell ref="AK20:AP20"/>
    <mergeCell ref="AQ20:AY20"/>
    <mergeCell ref="AZ20:BB20"/>
    <mergeCell ref="B22:C22"/>
    <mergeCell ref="D22:K22"/>
    <mergeCell ref="L22:R22"/>
    <mergeCell ref="S22:X22"/>
    <mergeCell ref="Y22:AD22"/>
    <mergeCell ref="L19:R19"/>
    <mergeCell ref="S19:X19"/>
    <mergeCell ref="Y19:AD19"/>
    <mergeCell ref="AE19:AJ19"/>
    <mergeCell ref="AK19:AP19"/>
    <mergeCell ref="AQ19:AY19"/>
    <mergeCell ref="AZ19:BB19"/>
    <mergeCell ref="BF19:BJ19"/>
    <mergeCell ref="BK19:BR19"/>
    <mergeCell ref="BK17:BR17"/>
    <mergeCell ref="L18:R18"/>
    <mergeCell ref="S18:X18"/>
    <mergeCell ref="Y18:AD18"/>
    <mergeCell ref="AE18:AJ18"/>
    <mergeCell ref="AK18:AP18"/>
    <mergeCell ref="AQ18:AY18"/>
    <mergeCell ref="AZ18:BB18"/>
    <mergeCell ref="BC18:BE18"/>
    <mergeCell ref="BF18:BJ18"/>
    <mergeCell ref="BK18:BR18"/>
    <mergeCell ref="L17:R17"/>
    <mergeCell ref="S17:X17"/>
    <mergeCell ref="Y17:AD17"/>
    <mergeCell ref="AE17:AJ17"/>
    <mergeCell ref="AK17:AP17"/>
    <mergeCell ref="AQ17:AY17"/>
    <mergeCell ref="AZ17:BB17"/>
    <mergeCell ref="BC17:BE17"/>
    <mergeCell ref="BF17:BJ17"/>
    <mergeCell ref="BK15:BR15"/>
    <mergeCell ref="L16:R16"/>
    <mergeCell ref="S16:X16"/>
    <mergeCell ref="Y16:AD16"/>
    <mergeCell ref="AE16:AJ16"/>
    <mergeCell ref="AK16:AP16"/>
    <mergeCell ref="AQ16:AY16"/>
    <mergeCell ref="AZ16:BB16"/>
    <mergeCell ref="BC16:BE16"/>
    <mergeCell ref="BF16:BJ16"/>
    <mergeCell ref="BK16:BR16"/>
    <mergeCell ref="L15:R15"/>
    <mergeCell ref="S15:X15"/>
    <mergeCell ref="Y15:AD15"/>
    <mergeCell ref="AE15:AJ15"/>
    <mergeCell ref="AK15:AP15"/>
    <mergeCell ref="AQ15:AY15"/>
    <mergeCell ref="AZ15:BB15"/>
    <mergeCell ref="BC15:BE15"/>
    <mergeCell ref="BF15:BJ15"/>
    <mergeCell ref="BK13:BR13"/>
    <mergeCell ref="L14:R14"/>
    <mergeCell ref="S14:X14"/>
    <mergeCell ref="Y14:AD14"/>
    <mergeCell ref="AE14:AJ14"/>
    <mergeCell ref="AK14:AP14"/>
    <mergeCell ref="AQ14:AY14"/>
    <mergeCell ref="AZ14:BB14"/>
    <mergeCell ref="BC14:BE14"/>
    <mergeCell ref="BF14:BJ14"/>
    <mergeCell ref="BK14:BR14"/>
    <mergeCell ref="L13:R13"/>
    <mergeCell ref="S13:X13"/>
    <mergeCell ref="Y13:AD13"/>
    <mergeCell ref="AE13:AJ13"/>
    <mergeCell ref="AK13:AP13"/>
    <mergeCell ref="AQ13:AY13"/>
    <mergeCell ref="AZ13:BB13"/>
    <mergeCell ref="BC13:BE13"/>
    <mergeCell ref="BF13:BJ13"/>
    <mergeCell ref="D4:I4"/>
    <mergeCell ref="L4:Q4"/>
    <mergeCell ref="T4:Y4"/>
    <mergeCell ref="B20:C20"/>
    <mergeCell ref="D20:K20"/>
    <mergeCell ref="B19:C19"/>
    <mergeCell ref="D19:K19"/>
    <mergeCell ref="B18:C18"/>
    <mergeCell ref="D18:K18"/>
    <mergeCell ref="B17:C17"/>
    <mergeCell ref="D17:K17"/>
    <mergeCell ref="B16:C16"/>
    <mergeCell ref="D16:K16"/>
    <mergeCell ref="B15:C15"/>
    <mergeCell ref="D15:K15"/>
    <mergeCell ref="B14:C14"/>
    <mergeCell ref="D14:K14"/>
    <mergeCell ref="B13:C13"/>
    <mergeCell ref="D13:K13"/>
    <mergeCell ref="B10:K10"/>
    <mergeCell ref="D11:K12"/>
    <mergeCell ref="B11:C12"/>
    <mergeCell ref="S11:X12"/>
    <mergeCell ref="Y11:AD12"/>
  </mergeCells>
  <conditionalFormatting sqref="BJ5:BJ8">
    <cfRule type="expression" priority="1166" dxfId="13">
      <formula>$BJ5&lt;&gt;""</formula>
    </cfRule>
    <cfRule type="expression" priority="1167" dxfId="1">
      <formula>$BJ5=""</formula>
    </cfRule>
  </conditionalFormatting>
  <conditionalFormatting sqref="AC5:AC8">
    <cfRule type="expression" priority="1168" dxfId="13">
      <formula>$AC5&lt;&gt;""</formula>
    </cfRule>
    <cfRule type="expression" priority="1169" dxfId="1">
      <formula>$AC5=""</formula>
    </cfRule>
  </conditionalFormatting>
  <conditionalFormatting sqref="K5:K6">
    <cfRule type="expression" priority="1170" dxfId="13">
      <formula>$K5&lt;&gt;""</formula>
    </cfRule>
    <cfRule type="expression" priority="1171" dxfId="1">
      <formula>$K5=""</formula>
    </cfRule>
  </conditionalFormatting>
  <conditionalFormatting sqref="BM1 BH1">
    <cfRule type="expression" priority="1174" dxfId="13">
      <formula>$BM1&lt;&gt;""</formula>
    </cfRule>
    <cfRule type="expression" priority="1175" dxfId="1">
      <formula>$BM1=""</formula>
    </cfRule>
  </conditionalFormatting>
  <conditionalFormatting sqref="BA2 AR5">
    <cfRule type="expression" priority="1176" dxfId="13">
      <formula>$BA$2&lt;&gt;""</formula>
    </cfRule>
    <cfRule type="expression" priority="1177" dxfId="1">
      <formula>$BA$2=""</formula>
    </cfRule>
  </conditionalFormatting>
  <conditionalFormatting sqref="K8">
    <cfRule type="expression" priority="3" dxfId="13">
      <formula>$K8&lt;&gt;""</formula>
    </cfRule>
    <cfRule type="expression" priority="4" dxfId="1">
      <formula>$K8=""</formula>
    </cfRule>
  </conditionalFormatting>
  <conditionalFormatting sqref="K7">
    <cfRule type="expression" priority="1" dxfId="13">
      <formula>$K7&lt;&gt;""</formula>
    </cfRule>
    <cfRule type="expression" priority="2" dxfId="1">
      <formula>$K7=""</formula>
    </cfRule>
  </conditionalFormatting>
  <printOptions horizontalCentered="1"/>
  <pageMargins left="0.2362204724409449" right="0.2362204724409449" top="0.7874015748031497" bottom="0.7874015748031497" header="0.31496062992125984" footer="0.31496062992125984"/>
  <pageSetup fitToHeight="0" fitToWidth="1" horizontalDpi="600" verticalDpi="600" orientation="landscape" paperSize="9" scale="85" r:id="rId3"/>
  <headerFooter>
    <oddHeader>&amp;L&amp;8
        Version: huber_1.0
        Datum: 11.05.2021&amp;R&amp;G&amp;K00+000aaaa
</oddHeader>
  </headerFooter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18A7-1A88-4FFA-8B0E-3A18AE8A5E1B}">
  <sheetPr>
    <tabColor rgb="FFFFC000"/>
    <pageSetUpPr fitToPage="1"/>
  </sheetPr>
  <dimension ref="A1:CB107"/>
  <sheetViews>
    <sheetView zoomScale="90" zoomScaleNormal="90" workbookViewId="0" topLeftCell="A1">
      <selection activeCell="BC17" sqref="BC17"/>
    </sheetView>
  </sheetViews>
  <sheetFormatPr defaultColWidth="10.25390625" defaultRowHeight="14.25" outlineLevelRow="1"/>
  <cols>
    <col min="1" max="48" width="1.875" style="0" customWidth="1"/>
    <col min="49" max="51" width="11.00390625" style="0" hidden="1" customWidth="1"/>
    <col min="52" max="52" width="29.50390625" style="0" hidden="1" customWidth="1"/>
    <col min="53" max="53" width="5.75390625" style="110" customWidth="1"/>
    <col min="54" max="80" width="10.25390625" style="110" customWidth="1"/>
  </cols>
  <sheetData>
    <row r="1" spans="1:54" ht="26.25" customHeight="1" thickTop="1">
      <c r="A1" s="942" t="str">
        <f>Sprachen!L479</f>
        <v>Produktbezogene Nachweise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777" t="str">
        <f>Sprachen!L378</f>
        <v>Bericht</v>
      </c>
      <c r="W1" s="777"/>
      <c r="X1" s="777"/>
      <c r="Y1" s="777"/>
      <c r="Z1" s="777"/>
      <c r="AA1" s="777"/>
      <c r="AB1" s="777"/>
      <c r="AC1" s="945" t="str">
        <f>IF(P4&lt;&gt;"",P4&amp;" / "&amp;P5,"")</f>
        <v/>
      </c>
      <c r="AD1" s="945"/>
      <c r="AE1" s="945"/>
      <c r="AF1" s="945"/>
      <c r="AG1" s="945"/>
      <c r="AH1" s="945"/>
      <c r="AI1" s="945"/>
      <c r="AJ1" s="945"/>
      <c r="AK1" s="779" t="str">
        <f>Sprachen!L88</f>
        <v>Blatt</v>
      </c>
      <c r="AL1" s="779"/>
      <c r="AM1" s="779"/>
      <c r="AN1" s="889"/>
      <c r="AO1" s="889"/>
      <c r="AP1" s="889"/>
      <c r="AQ1" s="779" t="str">
        <f>Sprachen!L364</f>
        <v>von</v>
      </c>
      <c r="AR1" s="779"/>
      <c r="AS1" s="779"/>
      <c r="AT1" s="889"/>
      <c r="AU1" s="889"/>
      <c r="AV1" s="939"/>
      <c r="AX1" t="s">
        <v>621</v>
      </c>
      <c r="BB1" s="119"/>
    </row>
    <row r="2" spans="1:50" ht="26.25" customHeight="1" thickBot="1">
      <c r="A2" s="944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773" t="str">
        <f>Sprachen!L255</f>
        <v>Organisation</v>
      </c>
      <c r="W2" s="773"/>
      <c r="X2" s="773"/>
      <c r="Y2" s="773"/>
      <c r="Z2" s="773"/>
      <c r="AA2" s="773"/>
      <c r="AB2" s="773"/>
      <c r="AC2" s="940" t="str">
        <f>IF(Deckblatt!U2&lt;&gt;"",Deckblatt!U2,"")</f>
        <v/>
      </c>
      <c r="AD2" s="940"/>
      <c r="AE2" s="940"/>
      <c r="AF2" s="940"/>
      <c r="AG2" s="940"/>
      <c r="AH2" s="940"/>
      <c r="AI2" s="940"/>
      <c r="AJ2" s="940"/>
      <c r="AK2" s="940"/>
      <c r="AL2" s="940"/>
      <c r="AM2" s="940"/>
      <c r="AN2" s="940"/>
      <c r="AO2" s="940"/>
      <c r="AP2" s="940"/>
      <c r="AQ2" s="940"/>
      <c r="AR2" s="940"/>
      <c r="AS2" s="940"/>
      <c r="AT2" s="940"/>
      <c r="AU2" s="940"/>
      <c r="AV2" s="941"/>
      <c r="AX2">
        <v>0</v>
      </c>
    </row>
    <row r="3" spans="1:80" s="14" customFormat="1" ht="15.75" thickBot="1" thickTop="1">
      <c r="A3" s="572" t="str">
        <f>Sprachen!L46</f>
        <v>Angaben zur Organisation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 t="str">
        <f>Sprachen!L44</f>
        <v>Angaben zu Mustern</v>
      </c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 t="str">
        <f>Sprachen!L45</f>
        <v>Angaben zum Kunden</v>
      </c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X3"/>
      <c r="AY3"/>
      <c r="AZ3"/>
      <c r="BA3" s="110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</row>
    <row r="4" spans="1:48" ht="15" customHeight="1" thickTop="1">
      <c r="A4" s="573" t="str">
        <f>Sprachen!L75</f>
        <v>Berichtsnummer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5"/>
      <c r="P4" s="911" t="str">
        <f>IF(Deckblatt!H16&lt;&gt;"",Deckblatt!H16,"")</f>
        <v/>
      </c>
      <c r="Q4" s="912"/>
      <c r="R4" s="912"/>
      <c r="S4" s="912"/>
      <c r="T4" s="912"/>
      <c r="U4" s="912"/>
      <c r="V4" s="913"/>
      <c r="W4" s="579" t="str">
        <f>Sprachen!L198</f>
        <v>Lieferscheinnummer</v>
      </c>
      <c r="X4" s="580"/>
      <c r="Y4" s="580"/>
      <c r="Z4" s="580"/>
      <c r="AA4" s="580"/>
      <c r="AB4" s="580"/>
      <c r="AC4" s="581"/>
      <c r="AD4" s="914" t="str">
        <f>IF(Deckblatt!V16&lt;&gt;"",Deckblatt!V16,"")</f>
        <v/>
      </c>
      <c r="AE4" s="915"/>
      <c r="AF4" s="915"/>
      <c r="AG4" s="915"/>
      <c r="AH4" s="915"/>
      <c r="AI4" s="916"/>
      <c r="AJ4" s="585" t="str">
        <f>Sprachen!L187</f>
        <v>Kunde</v>
      </c>
      <c r="AK4" s="586"/>
      <c r="AL4" s="586"/>
      <c r="AM4" s="586"/>
      <c r="AN4" s="586"/>
      <c r="AO4" s="586"/>
      <c r="AP4" s="587"/>
      <c r="AQ4" s="918" t="str">
        <f>IF(Deckblatt!AI16&lt;&gt;"",Deckblatt!AI16,"")</f>
        <v/>
      </c>
      <c r="AR4" s="919"/>
      <c r="AS4" s="919"/>
      <c r="AT4" s="919"/>
      <c r="AU4" s="919"/>
      <c r="AV4" s="920"/>
    </row>
    <row r="5" spans="1:48" ht="14.25" customHeight="1">
      <c r="A5" s="360" t="str">
        <f>Sprachen!L77</f>
        <v>Berichtsversion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2"/>
      <c r="P5" s="911" t="str">
        <f>IF(Deckblatt!H17&lt;&gt;"",Deckblatt!H17,"")</f>
        <v/>
      </c>
      <c r="Q5" s="912"/>
      <c r="R5" s="912"/>
      <c r="S5" s="912"/>
      <c r="T5" s="912"/>
      <c r="U5" s="912"/>
      <c r="V5" s="913"/>
      <c r="W5" s="589" t="str">
        <f>Sprachen!L197</f>
        <v>Liefermenge</v>
      </c>
      <c r="X5" s="385"/>
      <c r="Y5" s="385"/>
      <c r="Z5" s="385"/>
      <c r="AA5" s="385"/>
      <c r="AB5" s="385"/>
      <c r="AC5" s="386"/>
      <c r="AD5" s="908" t="str">
        <f>IF(Deckblatt!V17&lt;&gt;"",Deckblatt!V17,"")</f>
        <v/>
      </c>
      <c r="AE5" s="909"/>
      <c r="AF5" s="909"/>
      <c r="AG5" s="909"/>
      <c r="AH5" s="909"/>
      <c r="AI5" s="910"/>
      <c r="AJ5" s="588"/>
      <c r="AK5" s="917"/>
      <c r="AL5" s="917"/>
      <c r="AM5" s="917"/>
      <c r="AN5" s="917"/>
      <c r="AO5" s="917"/>
      <c r="AP5" s="383"/>
      <c r="AQ5" s="921"/>
      <c r="AR5" s="922"/>
      <c r="AS5" s="922"/>
      <c r="AT5" s="922"/>
      <c r="AU5" s="922"/>
      <c r="AV5" s="923"/>
    </row>
    <row r="6" spans="1:48" ht="14.25" customHeight="1">
      <c r="A6" s="360" t="str">
        <f>Sprachen!L199</f>
        <v>Lieferstandort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2"/>
      <c r="P6" s="911" t="str">
        <f>IF(Deckblatt!H18&lt;&gt;"",Deckblatt!H18,"")</f>
        <v/>
      </c>
      <c r="Q6" s="912"/>
      <c r="R6" s="912"/>
      <c r="S6" s="912"/>
      <c r="T6" s="912"/>
      <c r="U6" s="912"/>
      <c r="V6" s="913"/>
      <c r="W6" s="360" t="str">
        <f>Sprachen!L89</f>
        <v>Chargennummer</v>
      </c>
      <c r="X6" s="361"/>
      <c r="Y6" s="361"/>
      <c r="Z6" s="361"/>
      <c r="AA6" s="361"/>
      <c r="AB6" s="361"/>
      <c r="AC6" s="362"/>
      <c r="AD6" s="908" t="str">
        <f>IF(Deckblatt!V18&lt;&gt;"",Deckblatt!V18,"")</f>
        <v/>
      </c>
      <c r="AE6" s="909"/>
      <c r="AF6" s="909"/>
      <c r="AG6" s="909"/>
      <c r="AH6" s="909"/>
      <c r="AI6" s="910"/>
      <c r="AJ6" s="609" t="str">
        <f>Sprachen!L87</f>
        <v>Bestellnr. PPF-Muster</v>
      </c>
      <c r="AK6" s="366"/>
      <c r="AL6" s="366"/>
      <c r="AM6" s="366"/>
      <c r="AN6" s="366"/>
      <c r="AO6" s="366"/>
      <c r="AP6" s="367"/>
      <c r="AQ6" s="911" t="str">
        <f>IF(Deckblatt!AI18&lt;&gt;"",Deckblatt!AI18,"")</f>
        <v/>
      </c>
      <c r="AR6" s="912"/>
      <c r="AS6" s="912"/>
      <c r="AT6" s="912"/>
      <c r="AU6" s="912"/>
      <c r="AV6" s="913"/>
    </row>
    <row r="7" spans="1:48" ht="15" thickBot="1">
      <c r="A7" s="401" t="str">
        <f>Sprachen!L276</f>
        <v>Produktionsstandort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3"/>
      <c r="P7" s="924" t="str">
        <f>IF(Deckblatt!H19&lt;&gt;"",Deckblatt!H19,"")</f>
        <v/>
      </c>
      <c r="Q7" s="925"/>
      <c r="R7" s="925"/>
      <c r="S7" s="925"/>
      <c r="T7" s="925"/>
      <c r="U7" s="925"/>
      <c r="V7" s="926"/>
      <c r="W7" s="599" t="str">
        <f>Sprachen!L217</f>
        <v>Mustergewicht [kg]</v>
      </c>
      <c r="X7" s="421"/>
      <c r="Y7" s="421"/>
      <c r="Z7" s="421"/>
      <c r="AA7" s="421"/>
      <c r="AB7" s="421"/>
      <c r="AC7" s="422"/>
      <c r="AD7" s="958" t="str">
        <f>IF(Deckblatt!V19&lt;&gt;"",Deckblatt!V19,"")</f>
        <v/>
      </c>
      <c r="AE7" s="959"/>
      <c r="AF7" s="959"/>
      <c r="AG7" s="959"/>
      <c r="AH7" s="959"/>
      <c r="AI7" s="960"/>
      <c r="AJ7" s="603" t="str">
        <f>Sprachen!L14</f>
        <v>Abladestelle</v>
      </c>
      <c r="AK7" s="604"/>
      <c r="AL7" s="604"/>
      <c r="AM7" s="604"/>
      <c r="AN7" s="604"/>
      <c r="AO7" s="604"/>
      <c r="AP7" s="605"/>
      <c r="AQ7" s="961" t="str">
        <f>IF(Deckblatt!AI19&lt;&gt;"",Deckblatt!AI19,"")</f>
        <v/>
      </c>
      <c r="AR7" s="962"/>
      <c r="AS7" s="962"/>
      <c r="AT7" s="962"/>
      <c r="AU7" s="962"/>
      <c r="AV7" s="963"/>
    </row>
    <row r="8" spans="1:48" ht="15" thickTop="1">
      <c r="A8" s="370" t="str">
        <f>Sprachen!L304</f>
        <v>Sachnummer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2"/>
      <c r="P8" s="949" t="str">
        <f>IF(Deckblatt!H20&lt;&gt;"",Deckblatt!H20,"")</f>
        <v/>
      </c>
      <c r="Q8" s="950"/>
      <c r="R8" s="950"/>
      <c r="S8" s="950"/>
      <c r="T8" s="950"/>
      <c r="U8" s="950"/>
      <c r="V8" s="951"/>
      <c r="W8" s="619" t="str">
        <f>Sprachen!L166</f>
        <v>Hardwarestand</v>
      </c>
      <c r="X8" s="377"/>
      <c r="Y8" s="377"/>
      <c r="Z8" s="377"/>
      <c r="AA8" s="377"/>
      <c r="AB8" s="377"/>
      <c r="AC8" s="378"/>
      <c r="AD8" s="952" t="str">
        <f>IF(Deckblatt!V20&lt;&gt;"",Deckblatt!V20,"")</f>
        <v/>
      </c>
      <c r="AE8" s="953"/>
      <c r="AF8" s="953"/>
      <c r="AG8" s="953"/>
      <c r="AH8" s="953"/>
      <c r="AI8" s="954"/>
      <c r="AJ8" s="621" t="str">
        <f>Sprachen!L304</f>
        <v>Sachnummer</v>
      </c>
      <c r="AK8" s="622"/>
      <c r="AL8" s="622"/>
      <c r="AM8" s="622"/>
      <c r="AN8" s="622"/>
      <c r="AO8" s="622"/>
      <c r="AP8" s="623"/>
      <c r="AQ8" s="955" t="str">
        <f>IF(Deckblatt!AI21&lt;&gt;"",Deckblatt!AI21,"")</f>
        <v/>
      </c>
      <c r="AR8" s="956"/>
      <c r="AS8" s="956"/>
      <c r="AT8" s="956"/>
      <c r="AU8" s="956"/>
      <c r="AV8" s="957"/>
    </row>
    <row r="9" spans="1:48" ht="14.25">
      <c r="A9" s="360" t="str">
        <f>Sprachen!L65</f>
        <v>Benennung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2"/>
      <c r="P9" s="911" t="str">
        <f>IF(Deckblatt!H21&lt;&gt;"",Deckblatt!H21,"")</f>
        <v/>
      </c>
      <c r="Q9" s="912"/>
      <c r="R9" s="912"/>
      <c r="S9" s="912"/>
      <c r="T9" s="912"/>
      <c r="U9" s="912"/>
      <c r="V9" s="913"/>
      <c r="W9" s="589" t="str">
        <f>Sprachen!L98</f>
        <v>Diagnosestand</v>
      </c>
      <c r="X9" s="385"/>
      <c r="Y9" s="385"/>
      <c r="Z9" s="385"/>
      <c r="AA9" s="385"/>
      <c r="AB9" s="385"/>
      <c r="AC9" s="386"/>
      <c r="AD9" s="946" t="str">
        <f>IF(Deckblatt!V21&lt;&gt;"",Deckblatt!V21,"")</f>
        <v/>
      </c>
      <c r="AE9" s="947"/>
      <c r="AF9" s="947"/>
      <c r="AG9" s="947"/>
      <c r="AH9" s="947"/>
      <c r="AI9" s="948"/>
      <c r="AJ9" s="610" t="str">
        <f>Sprachen!L65</f>
        <v>Benennung</v>
      </c>
      <c r="AK9" s="611"/>
      <c r="AL9" s="611"/>
      <c r="AM9" s="611"/>
      <c r="AN9" s="611"/>
      <c r="AO9" s="611"/>
      <c r="AP9" s="612"/>
      <c r="AQ9" s="936" t="str">
        <f>IF(Deckblatt!AI22&lt;&gt;"",Deckblatt!AI22,"")</f>
        <v/>
      </c>
      <c r="AR9" s="937"/>
      <c r="AS9" s="937"/>
      <c r="AT9" s="937"/>
      <c r="AU9" s="937"/>
      <c r="AV9" s="938"/>
    </row>
    <row r="10" spans="1:48" ht="15" thickBot="1">
      <c r="A10" s="360" t="str">
        <f>Sprachen!L374</f>
        <v>Zeichnungsnummer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2"/>
      <c r="P10" s="911" t="str">
        <f>IF(Deckblatt!H22&lt;&gt;"",Deckblatt!H22,"")</f>
        <v/>
      </c>
      <c r="Q10" s="912"/>
      <c r="R10" s="912"/>
      <c r="S10" s="912"/>
      <c r="T10" s="912"/>
      <c r="U10" s="912"/>
      <c r="V10" s="913"/>
      <c r="W10" s="642" t="str">
        <f>Sprachen!L326</f>
        <v>Softwarestand</v>
      </c>
      <c r="X10" s="408"/>
      <c r="Y10" s="408"/>
      <c r="Z10" s="408"/>
      <c r="AA10" s="408"/>
      <c r="AB10" s="408"/>
      <c r="AC10" s="409"/>
      <c r="AD10" s="933" t="str">
        <f>IF(Deckblatt!V22&lt;&gt;"",Deckblatt!V22,"")</f>
        <v/>
      </c>
      <c r="AE10" s="934"/>
      <c r="AF10" s="934"/>
      <c r="AG10" s="934"/>
      <c r="AH10" s="934"/>
      <c r="AI10" s="935"/>
      <c r="AJ10" s="610" t="str">
        <f>Sprachen!L374</f>
        <v>Zeichnungsnummer</v>
      </c>
      <c r="AK10" s="611"/>
      <c r="AL10" s="611"/>
      <c r="AM10" s="611"/>
      <c r="AN10" s="611"/>
      <c r="AO10" s="611"/>
      <c r="AP10" s="612"/>
      <c r="AQ10" s="936" t="str">
        <f>IF(Deckblatt!AI23&lt;&gt;"",Deckblatt!AI23,"")</f>
        <v/>
      </c>
      <c r="AR10" s="937"/>
      <c r="AS10" s="937"/>
      <c r="AT10" s="937"/>
      <c r="AU10" s="937"/>
      <c r="AV10" s="938"/>
    </row>
    <row r="11" spans="1:48" ht="15" thickBot="1">
      <c r="A11" s="627" t="str">
        <f>Sprachen!L361</f>
        <v>Version/ Datum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9"/>
      <c r="P11" s="924" t="str">
        <f>IF(Deckblatt!H23&lt;&gt;"",Deckblatt!H23,"")</f>
        <v/>
      </c>
      <c r="Q11" s="925"/>
      <c r="R11" s="925"/>
      <c r="S11" s="925"/>
      <c r="T11" s="925"/>
      <c r="U11" s="925"/>
      <c r="V11" s="926"/>
      <c r="W11" s="764" t="str">
        <f>Sprachen!L177</f>
        <v>Kennung/DUNS</v>
      </c>
      <c r="X11" s="765"/>
      <c r="Y11" s="765"/>
      <c r="Z11" s="765"/>
      <c r="AA11" s="765"/>
      <c r="AB11" s="765"/>
      <c r="AC11" s="766"/>
      <c r="AD11" s="927" t="str">
        <f>IF(Deckblatt!V23&lt;&gt;"",Deckblatt!V23,"")</f>
        <v/>
      </c>
      <c r="AE11" s="928"/>
      <c r="AF11" s="928"/>
      <c r="AG11" s="928"/>
      <c r="AH11" s="928"/>
      <c r="AI11" s="929"/>
      <c r="AJ11" s="636" t="str">
        <f>Sprachen!L361</f>
        <v>Version/ Datum</v>
      </c>
      <c r="AK11" s="637"/>
      <c r="AL11" s="637"/>
      <c r="AM11" s="637"/>
      <c r="AN11" s="637"/>
      <c r="AO11" s="637"/>
      <c r="AP11" s="638"/>
      <c r="AQ11" s="930" t="str">
        <f>IF(Deckblatt!AI24&lt;&gt;"",Deckblatt!AI24,"")</f>
        <v/>
      </c>
      <c r="AR11" s="931"/>
      <c r="AS11" s="931"/>
      <c r="AT11" s="931"/>
      <c r="AU11" s="931"/>
      <c r="AV11" s="932"/>
    </row>
    <row r="12" spans="1:48" ht="15.75" thickBot="1" thickTop="1">
      <c r="A12" s="657"/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8"/>
      <c r="V12" s="659"/>
      <c r="W12" s="2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9"/>
    </row>
    <row r="13" spans="1:48" ht="12.75" customHeight="1" thickTop="1">
      <c r="A13" s="964" t="s">
        <v>1151</v>
      </c>
      <c r="B13" s="965"/>
      <c r="C13" s="966"/>
      <c r="D13" s="871" t="s">
        <v>895</v>
      </c>
      <c r="E13" s="872"/>
      <c r="F13" s="880" t="str">
        <f>Sprachen!L153</f>
        <v>Geometrie, Maß</v>
      </c>
      <c r="G13" s="881"/>
      <c r="H13" s="881"/>
      <c r="I13" s="881"/>
      <c r="J13" s="881"/>
      <c r="K13" s="881"/>
      <c r="L13" s="881"/>
      <c r="M13" s="881"/>
      <c r="N13" s="881"/>
      <c r="O13" s="888"/>
      <c r="P13" s="889"/>
      <c r="Q13" s="890"/>
      <c r="R13" s="884" t="s">
        <v>899</v>
      </c>
      <c r="S13" s="885"/>
      <c r="T13" s="880" t="str">
        <f>Sprachen!L27</f>
        <v>Akustik</v>
      </c>
      <c r="U13" s="881"/>
      <c r="V13" s="881"/>
      <c r="W13" s="881"/>
      <c r="X13" s="881"/>
      <c r="Y13" s="881"/>
      <c r="Z13" s="881"/>
      <c r="AA13" s="881"/>
      <c r="AB13" s="881"/>
      <c r="AC13" s="888"/>
      <c r="AD13" s="889"/>
      <c r="AE13" s="890"/>
      <c r="AF13" s="877" t="s">
        <v>903</v>
      </c>
      <c r="AG13" s="872"/>
      <c r="AH13" s="880" t="str">
        <f>Sprachen!L333</f>
        <v>Technische Sauberkeit</v>
      </c>
      <c r="AI13" s="881"/>
      <c r="AJ13" s="881"/>
      <c r="AK13" s="881"/>
      <c r="AL13" s="881"/>
      <c r="AM13" s="881"/>
      <c r="AN13" s="881"/>
      <c r="AO13" s="881"/>
      <c r="AP13" s="881"/>
      <c r="AQ13" s="156"/>
      <c r="AR13" s="157"/>
      <c r="AS13" s="11"/>
      <c r="AT13" s="11"/>
      <c r="AU13" s="11"/>
      <c r="AV13" s="153"/>
    </row>
    <row r="14" spans="1:48" ht="21" customHeight="1">
      <c r="A14" s="896"/>
      <c r="B14" s="892"/>
      <c r="C14" s="893"/>
      <c r="D14" s="873" t="s">
        <v>896</v>
      </c>
      <c r="E14" s="874"/>
      <c r="F14" s="882" t="str">
        <f>Sprachen!L367</f>
        <v>Werkstoff</v>
      </c>
      <c r="G14" s="883"/>
      <c r="H14" s="883"/>
      <c r="I14" s="883"/>
      <c r="J14" s="883"/>
      <c r="K14" s="883"/>
      <c r="L14" s="883"/>
      <c r="M14" s="883"/>
      <c r="N14" s="883"/>
      <c r="O14" s="891"/>
      <c r="P14" s="892"/>
      <c r="Q14" s="893"/>
      <c r="R14" s="886" t="s">
        <v>900</v>
      </c>
      <c r="S14" s="887"/>
      <c r="T14" s="882" t="str">
        <f>Sprachen!L154</f>
        <v>Geruch</v>
      </c>
      <c r="U14" s="883"/>
      <c r="V14" s="883"/>
      <c r="W14" s="883"/>
      <c r="X14" s="883"/>
      <c r="Y14" s="883"/>
      <c r="Z14" s="883"/>
      <c r="AA14" s="883"/>
      <c r="AB14" s="883"/>
      <c r="AC14" s="865"/>
      <c r="AD14" s="866"/>
      <c r="AE14" s="867"/>
      <c r="AF14" s="874" t="s">
        <v>904</v>
      </c>
      <c r="AG14" s="878"/>
      <c r="AH14" s="882" t="str">
        <f>Sprachen!L377</f>
        <v>Zuverlässigkeit</v>
      </c>
      <c r="AI14" s="883"/>
      <c r="AJ14" s="883"/>
      <c r="AK14" s="883"/>
      <c r="AL14" s="883"/>
      <c r="AM14" s="883"/>
      <c r="AN14" s="883"/>
      <c r="AO14" s="883"/>
      <c r="AP14" s="883"/>
      <c r="AQ14" s="158"/>
      <c r="AR14" s="159"/>
      <c r="AS14" s="11"/>
      <c r="AT14" s="11"/>
      <c r="AU14" s="11"/>
      <c r="AV14" s="154"/>
    </row>
    <row r="15" spans="1:48" ht="18.75" customHeight="1">
      <c r="A15" s="896"/>
      <c r="B15" s="892"/>
      <c r="C15" s="893"/>
      <c r="D15" s="873" t="s">
        <v>897</v>
      </c>
      <c r="E15" s="874"/>
      <c r="F15" s="882" t="str">
        <f>Sprachen!L144</f>
        <v>Funktion</v>
      </c>
      <c r="G15" s="883"/>
      <c r="H15" s="883"/>
      <c r="I15" s="883"/>
      <c r="J15" s="883"/>
      <c r="K15" s="883"/>
      <c r="L15" s="883"/>
      <c r="M15" s="883"/>
      <c r="N15" s="883"/>
      <c r="O15" s="891"/>
      <c r="P15" s="892"/>
      <c r="Q15" s="893"/>
      <c r="R15" s="886" t="s">
        <v>901</v>
      </c>
      <c r="S15" s="887"/>
      <c r="T15" s="882" t="str">
        <f>Sprachen!L56</f>
        <v>Aussehen</v>
      </c>
      <c r="U15" s="883"/>
      <c r="V15" s="883"/>
      <c r="W15" s="883"/>
      <c r="X15" s="883"/>
      <c r="Y15" s="883"/>
      <c r="Z15" s="883"/>
      <c r="AA15" s="883"/>
      <c r="AB15" s="883"/>
      <c r="AC15" s="865" t="s">
        <v>134</v>
      </c>
      <c r="AD15" s="866"/>
      <c r="AE15" s="867"/>
      <c r="AF15" s="874" t="s">
        <v>905</v>
      </c>
      <c r="AG15" s="878"/>
      <c r="AH15" s="882" t="str">
        <f>Sprachen!L82</f>
        <v xml:space="preserve">Beständigkeit gegenüber Electrostatic Discharge (ESD) </v>
      </c>
      <c r="AI15" s="883"/>
      <c r="AJ15" s="883"/>
      <c r="AK15" s="883"/>
      <c r="AL15" s="883"/>
      <c r="AM15" s="883"/>
      <c r="AN15" s="883"/>
      <c r="AO15" s="883"/>
      <c r="AP15" s="883"/>
      <c r="AQ15" s="158"/>
      <c r="AR15" s="159"/>
      <c r="AS15" s="11"/>
      <c r="AT15" s="11"/>
      <c r="AU15" s="11"/>
      <c r="AV15" s="154"/>
    </row>
    <row r="16" spans="1:48" ht="19.5" customHeight="1">
      <c r="A16" s="896"/>
      <c r="B16" s="892"/>
      <c r="C16" s="893"/>
      <c r="D16" s="873" t="s">
        <v>898</v>
      </c>
      <c r="E16" s="874"/>
      <c r="F16" s="882" t="str">
        <f>Sprachen!L161</f>
        <v>Haptik</v>
      </c>
      <c r="G16" s="883"/>
      <c r="H16" s="883"/>
      <c r="I16" s="883"/>
      <c r="J16" s="883"/>
      <c r="K16" s="883"/>
      <c r="L16" s="883"/>
      <c r="M16" s="883"/>
      <c r="N16" s="883"/>
      <c r="O16" s="891"/>
      <c r="P16" s="892"/>
      <c r="Q16" s="893"/>
      <c r="R16" s="886" t="s">
        <v>902</v>
      </c>
      <c r="S16" s="887"/>
      <c r="T16" s="882" t="str">
        <f>Sprachen!L252</f>
        <v>Oberflächenanforderung</v>
      </c>
      <c r="U16" s="883"/>
      <c r="V16" s="883"/>
      <c r="W16" s="883"/>
      <c r="X16" s="883"/>
      <c r="Y16" s="883"/>
      <c r="Z16" s="883"/>
      <c r="AA16" s="883"/>
      <c r="AB16" s="883"/>
      <c r="AC16" s="865" t="s">
        <v>134</v>
      </c>
      <c r="AD16" s="866"/>
      <c r="AE16" s="867"/>
      <c r="AF16" s="874" t="s">
        <v>906</v>
      </c>
      <c r="AG16" s="878"/>
      <c r="AH16" s="882" t="str">
        <f>Sprachen!L117</f>
        <v>Elektrische Sicherheit / Hochvolt-Sicherheit</v>
      </c>
      <c r="AI16" s="883"/>
      <c r="AJ16" s="883"/>
      <c r="AK16" s="883"/>
      <c r="AL16" s="883"/>
      <c r="AM16" s="883"/>
      <c r="AN16" s="883"/>
      <c r="AO16" s="883"/>
      <c r="AP16" s="883"/>
      <c r="AQ16" s="158"/>
      <c r="AR16" s="159"/>
      <c r="AS16" s="11"/>
      <c r="AT16" s="11"/>
      <c r="AU16" s="11"/>
      <c r="AV16" s="154"/>
    </row>
    <row r="17" spans="1:48" ht="18.75" customHeight="1" thickBot="1">
      <c r="A17" s="894"/>
      <c r="B17" s="894"/>
      <c r="C17" s="895"/>
      <c r="D17" s="875"/>
      <c r="E17" s="876"/>
      <c r="F17" s="151"/>
      <c r="G17" s="152"/>
      <c r="H17" s="152"/>
      <c r="I17" s="152"/>
      <c r="J17" s="152"/>
      <c r="K17" s="152"/>
      <c r="L17" s="152"/>
      <c r="M17" s="152"/>
      <c r="N17" s="152"/>
      <c r="O17" s="894"/>
      <c r="P17" s="894"/>
      <c r="Q17" s="895"/>
      <c r="R17" s="886"/>
      <c r="S17" s="887"/>
      <c r="T17" s="151"/>
      <c r="U17" s="152"/>
      <c r="V17" s="152"/>
      <c r="W17" s="152"/>
      <c r="X17" s="152"/>
      <c r="Y17" s="152"/>
      <c r="Z17" s="152"/>
      <c r="AA17" s="152"/>
      <c r="AB17" s="152"/>
      <c r="AC17" s="868" t="s">
        <v>134</v>
      </c>
      <c r="AD17" s="869"/>
      <c r="AE17" s="870"/>
      <c r="AF17" s="879" t="s">
        <v>907</v>
      </c>
      <c r="AG17" s="876"/>
      <c r="AH17" s="967" t="str">
        <f>Sprachen!L118</f>
        <v>Elektromagnetische Verträglichkeit (EMV)</v>
      </c>
      <c r="AI17" s="968"/>
      <c r="AJ17" s="968"/>
      <c r="AK17" s="968"/>
      <c r="AL17" s="968"/>
      <c r="AM17" s="968"/>
      <c r="AN17" s="968"/>
      <c r="AO17" s="968"/>
      <c r="AP17" s="968"/>
      <c r="AQ17" s="160"/>
      <c r="AR17" s="161"/>
      <c r="AS17" s="11"/>
      <c r="AT17" s="11"/>
      <c r="AU17" s="11"/>
      <c r="AV17" s="155"/>
    </row>
    <row r="18" spans="1:48" ht="21" customHeight="1" thickBot="1" thickTop="1">
      <c r="A18" s="982" t="str">
        <f>Sprachen!L248</f>
        <v>Nr.</v>
      </c>
      <c r="B18" s="983"/>
      <c r="C18" s="984"/>
      <c r="D18" s="1002" t="str">
        <f>Sprachen!L504</f>
        <v>Benennung</v>
      </c>
      <c r="E18" s="1003"/>
      <c r="F18" s="1003"/>
      <c r="G18" s="1003"/>
      <c r="H18" s="1003"/>
      <c r="I18" s="1003"/>
      <c r="J18" s="1003"/>
      <c r="K18" s="983"/>
      <c r="L18" s="988" t="str">
        <f>Sprachen!L41</f>
        <v>Anforderungen/
Spezifikation</v>
      </c>
      <c r="M18" s="989"/>
      <c r="N18" s="989"/>
      <c r="O18" s="989"/>
      <c r="P18" s="989"/>
      <c r="Q18" s="989"/>
      <c r="R18" s="989"/>
      <c r="S18" s="990"/>
      <c r="T18" s="991" t="str">
        <f>Sprachen!L171</f>
        <v>IST-Werte Organisation</v>
      </c>
      <c r="U18" s="991"/>
      <c r="V18" s="991"/>
      <c r="W18" s="991"/>
      <c r="X18" s="991"/>
      <c r="Y18" s="991"/>
      <c r="Z18" s="991"/>
      <c r="AA18" s="991"/>
      <c r="AB18" s="991"/>
      <c r="AC18" s="991"/>
      <c r="AD18" s="991"/>
      <c r="AE18" s="991"/>
      <c r="AF18" s="991"/>
      <c r="AG18" s="991"/>
      <c r="AH18" s="991"/>
      <c r="AI18" s="992" t="str">
        <f>Sprachen!L452</f>
        <v>Spezifika-
tion erfüllt</v>
      </c>
      <c r="AJ18" s="993"/>
      <c r="AK18" s="993"/>
      <c r="AL18" s="994"/>
      <c r="AM18" s="995" t="str">
        <f>Sprachen!L481</f>
        <v>Kavitäten -Nr.:</v>
      </c>
      <c r="AN18" s="996"/>
      <c r="AO18" s="996"/>
      <c r="AP18" s="996"/>
      <c r="AQ18" s="996"/>
      <c r="AR18" s="997"/>
      <c r="AS18" s="964"/>
      <c r="AT18" s="965"/>
      <c r="AU18" s="965"/>
      <c r="AV18" s="998"/>
    </row>
    <row r="19" spans="1:48" ht="14.25" customHeight="1" thickBot="1">
      <c r="A19" s="985"/>
      <c r="B19" s="986"/>
      <c r="C19" s="987"/>
      <c r="D19" s="1004"/>
      <c r="E19" s="1005"/>
      <c r="F19" s="1005"/>
      <c r="G19" s="1005"/>
      <c r="H19" s="1005"/>
      <c r="I19" s="1005"/>
      <c r="J19" s="1005"/>
      <c r="K19" s="986"/>
      <c r="L19" s="899" t="str">
        <f>Sprachen!L480</f>
        <v>Nennmaß</v>
      </c>
      <c r="M19" s="900"/>
      <c r="N19" s="900"/>
      <c r="O19" s="901"/>
      <c r="P19" s="899" t="str">
        <f>Sprachen!L530</f>
        <v>USG</v>
      </c>
      <c r="Q19" s="901"/>
      <c r="R19" s="999" t="str">
        <f>Sprachen!L531</f>
        <v>OSG</v>
      </c>
      <c r="S19" s="1000"/>
      <c r="T19" s="1001" t="str">
        <f>Sprachen!L335</f>
        <v>Teil 1</v>
      </c>
      <c r="U19" s="978"/>
      <c r="V19" s="978"/>
      <c r="W19" s="978" t="str">
        <f>Sprachen!L336</f>
        <v>Teil 2</v>
      </c>
      <c r="X19" s="978"/>
      <c r="Y19" s="978"/>
      <c r="Z19" s="978" t="str">
        <f>Sprachen!L337</f>
        <v>Teil 3</v>
      </c>
      <c r="AA19" s="978"/>
      <c r="AB19" s="978"/>
      <c r="AC19" s="978" t="str">
        <f>Sprachen!L338</f>
        <v>Teil 4</v>
      </c>
      <c r="AD19" s="978"/>
      <c r="AE19" s="978"/>
      <c r="AF19" s="978" t="str">
        <f>Sprachen!L339</f>
        <v>Teil 5</v>
      </c>
      <c r="AG19" s="978"/>
      <c r="AH19" s="979"/>
      <c r="AI19" s="980" t="str">
        <f>Sprachen!L4</f>
        <v>Ja</v>
      </c>
      <c r="AJ19" s="981"/>
      <c r="AK19" s="980" t="str">
        <f>Sprachen!L5</f>
        <v>Nein</v>
      </c>
      <c r="AL19" s="981"/>
      <c r="AM19" s="969" t="str">
        <f>Sprachen!L61</f>
        <v>Bemerkung</v>
      </c>
      <c r="AN19" s="970"/>
      <c r="AO19" s="970"/>
      <c r="AP19" s="970"/>
      <c r="AQ19" s="970"/>
      <c r="AR19" s="970"/>
      <c r="AS19" s="970"/>
      <c r="AT19" s="970"/>
      <c r="AU19" s="970"/>
      <c r="AV19" s="971"/>
    </row>
    <row r="20" spans="1:48" ht="14.25" customHeight="1" thickBot="1">
      <c r="A20" s="972">
        <v>10</v>
      </c>
      <c r="B20" s="907"/>
      <c r="C20" s="973"/>
      <c r="D20" s="897"/>
      <c r="E20" s="898"/>
      <c r="F20" s="898"/>
      <c r="G20" s="898"/>
      <c r="H20" s="898"/>
      <c r="I20" s="898"/>
      <c r="J20" s="898"/>
      <c r="K20" s="898"/>
      <c r="L20" s="902"/>
      <c r="M20" s="903"/>
      <c r="N20" s="903"/>
      <c r="O20" s="904"/>
      <c r="P20" s="974"/>
      <c r="Q20" s="975"/>
      <c r="R20" s="974"/>
      <c r="S20" s="975"/>
      <c r="T20" s="976"/>
      <c r="U20" s="976"/>
      <c r="V20" s="976"/>
      <c r="W20" s="976"/>
      <c r="X20" s="976"/>
      <c r="Y20" s="976"/>
      <c r="Z20" s="976"/>
      <c r="AA20" s="976"/>
      <c r="AB20" s="976"/>
      <c r="AC20" s="976"/>
      <c r="AD20" s="976"/>
      <c r="AE20" s="976"/>
      <c r="AF20" s="976"/>
      <c r="AG20" s="976"/>
      <c r="AH20" s="977"/>
      <c r="AI20" s="1006"/>
      <c r="AJ20" s="1006"/>
      <c r="AK20" s="1006"/>
      <c r="AL20" s="1006"/>
      <c r="AM20" s="897"/>
      <c r="AN20" s="898"/>
      <c r="AO20" s="898"/>
      <c r="AP20" s="898"/>
      <c r="AQ20" s="898"/>
      <c r="AR20" s="898"/>
      <c r="AS20" s="898"/>
      <c r="AT20" s="898"/>
      <c r="AU20" s="898"/>
      <c r="AV20" s="1007"/>
    </row>
    <row r="21" spans="1:48" ht="14.25" customHeight="1" thickBot="1">
      <c r="A21" s="972">
        <v>20</v>
      </c>
      <c r="B21" s="907"/>
      <c r="C21" s="973"/>
      <c r="D21" s="897"/>
      <c r="E21" s="898"/>
      <c r="F21" s="898"/>
      <c r="G21" s="898"/>
      <c r="H21" s="898"/>
      <c r="I21" s="898"/>
      <c r="J21" s="898"/>
      <c r="K21" s="898"/>
      <c r="L21" s="902"/>
      <c r="M21" s="903"/>
      <c r="N21" s="903"/>
      <c r="O21" s="904"/>
      <c r="P21" s="974"/>
      <c r="Q21" s="975"/>
      <c r="R21" s="974"/>
      <c r="S21" s="975"/>
      <c r="T21" s="1008"/>
      <c r="U21" s="976"/>
      <c r="V21" s="976"/>
      <c r="W21" s="976"/>
      <c r="X21" s="976"/>
      <c r="Y21" s="976"/>
      <c r="Z21" s="976"/>
      <c r="AA21" s="976"/>
      <c r="AB21" s="976"/>
      <c r="AC21" s="976"/>
      <c r="AD21" s="976"/>
      <c r="AE21" s="976"/>
      <c r="AF21" s="976"/>
      <c r="AG21" s="976"/>
      <c r="AH21" s="977"/>
      <c r="AI21" s="1006"/>
      <c r="AJ21" s="1006"/>
      <c r="AK21" s="1006"/>
      <c r="AL21" s="1006"/>
      <c r="AM21" s="897"/>
      <c r="AN21" s="898"/>
      <c r="AO21" s="898"/>
      <c r="AP21" s="898"/>
      <c r="AQ21" s="898"/>
      <c r="AR21" s="898"/>
      <c r="AS21" s="898"/>
      <c r="AT21" s="898"/>
      <c r="AU21" s="898"/>
      <c r="AV21" s="1007"/>
    </row>
    <row r="22" spans="1:48" ht="14.25" customHeight="1" thickBot="1">
      <c r="A22" s="972">
        <v>30</v>
      </c>
      <c r="B22" s="907"/>
      <c r="C22" s="973"/>
      <c r="D22" s="897"/>
      <c r="E22" s="898"/>
      <c r="F22" s="898"/>
      <c r="G22" s="898"/>
      <c r="H22" s="898"/>
      <c r="I22" s="898"/>
      <c r="J22" s="898"/>
      <c r="K22" s="898"/>
      <c r="L22" s="902"/>
      <c r="M22" s="903"/>
      <c r="N22" s="903"/>
      <c r="O22" s="904"/>
      <c r="P22" s="974"/>
      <c r="Q22" s="975"/>
      <c r="R22" s="974"/>
      <c r="S22" s="975"/>
      <c r="T22" s="1008"/>
      <c r="U22" s="976"/>
      <c r="V22" s="976"/>
      <c r="W22" s="976"/>
      <c r="X22" s="976"/>
      <c r="Y22" s="976"/>
      <c r="Z22" s="976"/>
      <c r="AA22" s="976"/>
      <c r="AB22" s="976"/>
      <c r="AC22" s="976"/>
      <c r="AD22" s="976"/>
      <c r="AE22" s="976"/>
      <c r="AF22" s="976"/>
      <c r="AG22" s="976"/>
      <c r="AH22" s="977"/>
      <c r="AI22" s="1006"/>
      <c r="AJ22" s="1006"/>
      <c r="AK22" s="1006"/>
      <c r="AL22" s="1006"/>
      <c r="AM22" s="897"/>
      <c r="AN22" s="898"/>
      <c r="AO22" s="898"/>
      <c r="AP22" s="898"/>
      <c r="AQ22" s="898"/>
      <c r="AR22" s="898"/>
      <c r="AS22" s="898"/>
      <c r="AT22" s="898"/>
      <c r="AU22" s="898"/>
      <c r="AV22" s="1007"/>
    </row>
    <row r="23" spans="1:48" ht="14.25" customHeight="1" thickBot="1">
      <c r="A23" s="972">
        <v>40</v>
      </c>
      <c r="B23" s="907"/>
      <c r="C23" s="973"/>
      <c r="D23" s="897"/>
      <c r="E23" s="898"/>
      <c r="F23" s="898"/>
      <c r="G23" s="898"/>
      <c r="H23" s="898"/>
      <c r="I23" s="898"/>
      <c r="J23" s="898"/>
      <c r="K23" s="898"/>
      <c r="L23" s="902"/>
      <c r="M23" s="903"/>
      <c r="N23" s="903"/>
      <c r="O23" s="904"/>
      <c r="P23" s="974"/>
      <c r="Q23" s="975"/>
      <c r="R23" s="974"/>
      <c r="S23" s="975"/>
      <c r="T23" s="1008"/>
      <c r="U23" s="976"/>
      <c r="V23" s="976"/>
      <c r="W23" s="976"/>
      <c r="X23" s="976"/>
      <c r="Y23" s="976"/>
      <c r="Z23" s="976"/>
      <c r="AA23" s="976"/>
      <c r="AB23" s="976"/>
      <c r="AC23" s="976"/>
      <c r="AD23" s="976"/>
      <c r="AE23" s="976"/>
      <c r="AF23" s="976"/>
      <c r="AG23" s="976"/>
      <c r="AH23" s="977"/>
      <c r="AI23" s="1006"/>
      <c r="AJ23" s="1006"/>
      <c r="AK23" s="1006"/>
      <c r="AL23" s="1006"/>
      <c r="AM23" s="897"/>
      <c r="AN23" s="898"/>
      <c r="AO23" s="898"/>
      <c r="AP23" s="898"/>
      <c r="AQ23" s="898"/>
      <c r="AR23" s="898"/>
      <c r="AS23" s="898"/>
      <c r="AT23" s="898"/>
      <c r="AU23" s="898"/>
      <c r="AV23" s="1007"/>
    </row>
    <row r="24" spans="1:48" ht="14.25" customHeight="1" thickBot="1">
      <c r="A24" s="972">
        <v>50</v>
      </c>
      <c r="B24" s="907"/>
      <c r="C24" s="973"/>
      <c r="D24" s="897"/>
      <c r="E24" s="898"/>
      <c r="F24" s="898"/>
      <c r="G24" s="898"/>
      <c r="H24" s="898"/>
      <c r="I24" s="898"/>
      <c r="J24" s="898"/>
      <c r="K24" s="898"/>
      <c r="L24" s="902"/>
      <c r="M24" s="903"/>
      <c r="N24" s="903"/>
      <c r="O24" s="904"/>
      <c r="P24" s="974"/>
      <c r="Q24" s="975"/>
      <c r="R24" s="974"/>
      <c r="S24" s="975"/>
      <c r="T24" s="1008"/>
      <c r="U24" s="976"/>
      <c r="V24" s="976"/>
      <c r="W24" s="976"/>
      <c r="X24" s="976"/>
      <c r="Y24" s="976"/>
      <c r="Z24" s="976"/>
      <c r="AA24" s="976"/>
      <c r="AB24" s="976"/>
      <c r="AC24" s="976"/>
      <c r="AD24" s="976"/>
      <c r="AE24" s="976"/>
      <c r="AF24" s="976"/>
      <c r="AG24" s="976"/>
      <c r="AH24" s="977"/>
      <c r="AI24" s="1006"/>
      <c r="AJ24" s="1006"/>
      <c r="AK24" s="1006"/>
      <c r="AL24" s="1006"/>
      <c r="AM24" s="897"/>
      <c r="AN24" s="898"/>
      <c r="AO24" s="898"/>
      <c r="AP24" s="898"/>
      <c r="AQ24" s="898"/>
      <c r="AR24" s="898"/>
      <c r="AS24" s="898"/>
      <c r="AT24" s="898"/>
      <c r="AU24" s="898"/>
      <c r="AV24" s="1007"/>
    </row>
    <row r="25" spans="1:48" ht="14.25" customHeight="1" thickBot="1">
      <c r="A25" s="972">
        <v>60</v>
      </c>
      <c r="B25" s="907"/>
      <c r="C25" s="973"/>
      <c r="D25" s="897"/>
      <c r="E25" s="898"/>
      <c r="F25" s="898"/>
      <c r="G25" s="898"/>
      <c r="H25" s="898"/>
      <c r="I25" s="898"/>
      <c r="J25" s="898"/>
      <c r="K25" s="898"/>
      <c r="L25" s="902"/>
      <c r="M25" s="903"/>
      <c r="N25" s="903"/>
      <c r="O25" s="904"/>
      <c r="P25" s="974"/>
      <c r="Q25" s="975"/>
      <c r="R25" s="974"/>
      <c r="S25" s="975"/>
      <c r="T25" s="1013"/>
      <c r="U25" s="1010"/>
      <c r="V25" s="1010"/>
      <c r="W25" s="1010"/>
      <c r="X25" s="1010"/>
      <c r="Y25" s="1010"/>
      <c r="Z25" s="1010"/>
      <c r="AA25" s="1010"/>
      <c r="AB25" s="1010"/>
      <c r="AC25" s="1010"/>
      <c r="AD25" s="1010"/>
      <c r="AE25" s="1010"/>
      <c r="AF25" s="1010"/>
      <c r="AG25" s="1010"/>
      <c r="AH25" s="1011"/>
      <c r="AI25" s="1006"/>
      <c r="AJ25" s="1006"/>
      <c r="AK25" s="1012"/>
      <c r="AL25" s="1012"/>
      <c r="AM25" s="1009"/>
      <c r="AN25" s="898"/>
      <c r="AO25" s="898"/>
      <c r="AP25" s="898"/>
      <c r="AQ25" s="898"/>
      <c r="AR25" s="898"/>
      <c r="AS25" s="898"/>
      <c r="AT25" s="898"/>
      <c r="AU25" s="898"/>
      <c r="AV25" s="1007"/>
    </row>
    <row r="26" spans="1:48" ht="14.25" customHeight="1" thickBot="1">
      <c r="A26" s="972">
        <v>70</v>
      </c>
      <c r="B26" s="907"/>
      <c r="C26" s="973"/>
      <c r="D26" s="897"/>
      <c r="E26" s="898"/>
      <c r="F26" s="898"/>
      <c r="G26" s="898"/>
      <c r="H26" s="898"/>
      <c r="I26" s="898"/>
      <c r="J26" s="898"/>
      <c r="K26" s="898"/>
      <c r="L26" s="902"/>
      <c r="M26" s="903"/>
      <c r="N26" s="903"/>
      <c r="O26" s="904"/>
      <c r="P26" s="974"/>
      <c r="Q26" s="975"/>
      <c r="R26" s="974"/>
      <c r="S26" s="975"/>
      <c r="T26" s="1008"/>
      <c r="U26" s="976"/>
      <c r="V26" s="976"/>
      <c r="W26" s="976"/>
      <c r="X26" s="976"/>
      <c r="Y26" s="976"/>
      <c r="Z26" s="976"/>
      <c r="AA26" s="976"/>
      <c r="AB26" s="976"/>
      <c r="AC26" s="976"/>
      <c r="AD26" s="976"/>
      <c r="AE26" s="976"/>
      <c r="AF26" s="976"/>
      <c r="AG26" s="976"/>
      <c r="AH26" s="977"/>
      <c r="AI26" s="1006"/>
      <c r="AJ26" s="1006"/>
      <c r="AK26" s="1006"/>
      <c r="AL26" s="1006"/>
      <c r="AM26" s="897"/>
      <c r="AN26" s="898"/>
      <c r="AO26" s="898"/>
      <c r="AP26" s="898"/>
      <c r="AQ26" s="898"/>
      <c r="AR26" s="898"/>
      <c r="AS26" s="898"/>
      <c r="AT26" s="898"/>
      <c r="AU26" s="898"/>
      <c r="AV26" s="1007"/>
    </row>
    <row r="27" spans="1:48" ht="14.25" customHeight="1" thickBot="1">
      <c r="A27" s="972">
        <v>80</v>
      </c>
      <c r="B27" s="907"/>
      <c r="C27" s="973"/>
      <c r="D27" s="897"/>
      <c r="E27" s="898"/>
      <c r="F27" s="898"/>
      <c r="G27" s="898"/>
      <c r="H27" s="898"/>
      <c r="I27" s="898"/>
      <c r="J27" s="898"/>
      <c r="K27" s="898"/>
      <c r="L27" s="902"/>
      <c r="M27" s="903"/>
      <c r="N27" s="903"/>
      <c r="O27" s="904"/>
      <c r="P27" s="974"/>
      <c r="Q27" s="975"/>
      <c r="R27" s="974"/>
      <c r="S27" s="975"/>
      <c r="T27" s="1008"/>
      <c r="U27" s="976"/>
      <c r="V27" s="976"/>
      <c r="W27" s="976"/>
      <c r="X27" s="976"/>
      <c r="Y27" s="976"/>
      <c r="Z27" s="976"/>
      <c r="AA27" s="976"/>
      <c r="AB27" s="976"/>
      <c r="AC27" s="976"/>
      <c r="AD27" s="976"/>
      <c r="AE27" s="976"/>
      <c r="AF27" s="976"/>
      <c r="AG27" s="976"/>
      <c r="AH27" s="977"/>
      <c r="AI27" s="1006"/>
      <c r="AJ27" s="1006"/>
      <c r="AK27" s="1006"/>
      <c r="AL27" s="1006"/>
      <c r="AM27" s="897"/>
      <c r="AN27" s="898"/>
      <c r="AO27" s="898"/>
      <c r="AP27" s="898"/>
      <c r="AQ27" s="898"/>
      <c r="AR27" s="898"/>
      <c r="AS27" s="898"/>
      <c r="AT27" s="898"/>
      <c r="AU27" s="898"/>
      <c r="AV27" s="1007"/>
    </row>
    <row r="28" spans="1:48" ht="14.25" customHeight="1" thickBot="1">
      <c r="A28" s="972">
        <v>90</v>
      </c>
      <c r="B28" s="907"/>
      <c r="C28" s="973"/>
      <c r="D28" s="897"/>
      <c r="E28" s="898"/>
      <c r="F28" s="898"/>
      <c r="G28" s="898"/>
      <c r="H28" s="898"/>
      <c r="I28" s="898"/>
      <c r="J28" s="898"/>
      <c r="K28" s="898"/>
      <c r="L28" s="902"/>
      <c r="M28" s="903"/>
      <c r="N28" s="903"/>
      <c r="O28" s="904"/>
      <c r="P28" s="974"/>
      <c r="Q28" s="975"/>
      <c r="R28" s="974"/>
      <c r="S28" s="975"/>
      <c r="T28" s="1008"/>
      <c r="U28" s="976"/>
      <c r="V28" s="976"/>
      <c r="W28" s="976"/>
      <c r="X28" s="976"/>
      <c r="Y28" s="976"/>
      <c r="Z28" s="976"/>
      <c r="AA28" s="976"/>
      <c r="AB28" s="976"/>
      <c r="AC28" s="976"/>
      <c r="AD28" s="976"/>
      <c r="AE28" s="976"/>
      <c r="AF28" s="976"/>
      <c r="AG28" s="976"/>
      <c r="AH28" s="977"/>
      <c r="AI28" s="1006"/>
      <c r="AJ28" s="1006"/>
      <c r="AK28" s="1006"/>
      <c r="AL28" s="1006"/>
      <c r="AM28" s="897"/>
      <c r="AN28" s="898"/>
      <c r="AO28" s="898"/>
      <c r="AP28" s="898"/>
      <c r="AQ28" s="898"/>
      <c r="AR28" s="898"/>
      <c r="AS28" s="898"/>
      <c r="AT28" s="898"/>
      <c r="AU28" s="898"/>
      <c r="AV28" s="1007"/>
    </row>
    <row r="29" spans="1:48" ht="14.25" customHeight="1" thickBot="1">
      <c r="A29" s="972">
        <v>100</v>
      </c>
      <c r="B29" s="907"/>
      <c r="C29" s="973"/>
      <c r="D29" s="897"/>
      <c r="E29" s="898"/>
      <c r="F29" s="898"/>
      <c r="G29" s="898"/>
      <c r="H29" s="898"/>
      <c r="I29" s="898"/>
      <c r="J29" s="898"/>
      <c r="K29" s="898"/>
      <c r="L29" s="902"/>
      <c r="M29" s="903"/>
      <c r="N29" s="903"/>
      <c r="O29" s="904"/>
      <c r="P29" s="974"/>
      <c r="Q29" s="975"/>
      <c r="R29" s="974"/>
      <c r="S29" s="975"/>
      <c r="T29" s="1008"/>
      <c r="U29" s="976"/>
      <c r="V29" s="976"/>
      <c r="W29" s="976"/>
      <c r="X29" s="976"/>
      <c r="Y29" s="976"/>
      <c r="Z29" s="976"/>
      <c r="AA29" s="976"/>
      <c r="AB29" s="976"/>
      <c r="AC29" s="976"/>
      <c r="AD29" s="976"/>
      <c r="AE29" s="976"/>
      <c r="AF29" s="976"/>
      <c r="AG29" s="976"/>
      <c r="AH29" s="977"/>
      <c r="AI29" s="1006"/>
      <c r="AJ29" s="1006"/>
      <c r="AK29" s="1006"/>
      <c r="AL29" s="1006"/>
      <c r="AM29" s="897"/>
      <c r="AN29" s="898"/>
      <c r="AO29" s="898"/>
      <c r="AP29" s="898"/>
      <c r="AQ29" s="898"/>
      <c r="AR29" s="898"/>
      <c r="AS29" s="898"/>
      <c r="AT29" s="898"/>
      <c r="AU29" s="898"/>
      <c r="AV29" s="1007"/>
    </row>
    <row r="30" spans="1:48" ht="14.25" customHeight="1" thickBot="1">
      <c r="A30" s="972">
        <v>110</v>
      </c>
      <c r="B30" s="907"/>
      <c r="C30" s="973"/>
      <c r="D30" s="897"/>
      <c r="E30" s="898"/>
      <c r="F30" s="898"/>
      <c r="G30" s="898"/>
      <c r="H30" s="898"/>
      <c r="I30" s="898"/>
      <c r="J30" s="898"/>
      <c r="K30" s="898"/>
      <c r="L30" s="902"/>
      <c r="M30" s="903"/>
      <c r="N30" s="903"/>
      <c r="O30" s="904"/>
      <c r="P30" s="974"/>
      <c r="Q30" s="975"/>
      <c r="R30" s="974"/>
      <c r="S30" s="975"/>
      <c r="T30" s="1008"/>
      <c r="U30" s="976"/>
      <c r="V30" s="976"/>
      <c r="W30" s="976"/>
      <c r="X30" s="976"/>
      <c r="Y30" s="976"/>
      <c r="Z30" s="976"/>
      <c r="AA30" s="976"/>
      <c r="AB30" s="976"/>
      <c r="AC30" s="976"/>
      <c r="AD30" s="976"/>
      <c r="AE30" s="976"/>
      <c r="AF30" s="976"/>
      <c r="AG30" s="976"/>
      <c r="AH30" s="977"/>
      <c r="AI30" s="1006"/>
      <c r="AJ30" s="1006"/>
      <c r="AK30" s="1006"/>
      <c r="AL30" s="1006"/>
      <c r="AM30" s="897"/>
      <c r="AN30" s="898"/>
      <c r="AO30" s="898"/>
      <c r="AP30" s="898"/>
      <c r="AQ30" s="898"/>
      <c r="AR30" s="898"/>
      <c r="AS30" s="898"/>
      <c r="AT30" s="898"/>
      <c r="AU30" s="898"/>
      <c r="AV30" s="1007"/>
    </row>
    <row r="31" spans="1:48" ht="14.25" customHeight="1" thickBot="1">
      <c r="A31" s="972">
        <v>120</v>
      </c>
      <c r="B31" s="907"/>
      <c r="C31" s="973"/>
      <c r="D31" s="897"/>
      <c r="E31" s="898"/>
      <c r="F31" s="898"/>
      <c r="G31" s="898"/>
      <c r="H31" s="898"/>
      <c r="I31" s="898"/>
      <c r="J31" s="898"/>
      <c r="K31" s="898"/>
      <c r="L31" s="902"/>
      <c r="M31" s="903"/>
      <c r="N31" s="903"/>
      <c r="O31" s="904"/>
      <c r="P31" s="974"/>
      <c r="Q31" s="975"/>
      <c r="R31" s="974"/>
      <c r="S31" s="975"/>
      <c r="T31" s="1008"/>
      <c r="U31" s="976"/>
      <c r="V31" s="976"/>
      <c r="W31" s="976"/>
      <c r="X31" s="976"/>
      <c r="Y31" s="976"/>
      <c r="Z31" s="976"/>
      <c r="AA31" s="976"/>
      <c r="AB31" s="976"/>
      <c r="AC31" s="976"/>
      <c r="AD31" s="976"/>
      <c r="AE31" s="976"/>
      <c r="AF31" s="976"/>
      <c r="AG31" s="976"/>
      <c r="AH31" s="977"/>
      <c r="AI31" s="1006"/>
      <c r="AJ31" s="1006"/>
      <c r="AK31" s="1006"/>
      <c r="AL31" s="1006"/>
      <c r="AM31" s="897"/>
      <c r="AN31" s="898"/>
      <c r="AO31" s="898"/>
      <c r="AP31" s="898"/>
      <c r="AQ31" s="898"/>
      <c r="AR31" s="898"/>
      <c r="AS31" s="898"/>
      <c r="AT31" s="898"/>
      <c r="AU31" s="898"/>
      <c r="AV31" s="1007"/>
    </row>
    <row r="32" spans="1:48" ht="14.25" customHeight="1" thickBot="1">
      <c r="A32" s="972">
        <v>130</v>
      </c>
      <c r="B32" s="907"/>
      <c r="C32" s="973"/>
      <c r="D32" s="897"/>
      <c r="E32" s="898"/>
      <c r="F32" s="898"/>
      <c r="G32" s="898"/>
      <c r="H32" s="898"/>
      <c r="I32" s="898"/>
      <c r="J32" s="898"/>
      <c r="K32" s="898"/>
      <c r="L32" s="902"/>
      <c r="M32" s="903"/>
      <c r="N32" s="903"/>
      <c r="O32" s="904"/>
      <c r="P32" s="974"/>
      <c r="Q32" s="975"/>
      <c r="R32" s="974"/>
      <c r="S32" s="975"/>
      <c r="T32" s="1008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7"/>
      <c r="AI32" s="1006"/>
      <c r="AJ32" s="1006"/>
      <c r="AK32" s="1006"/>
      <c r="AL32" s="1006"/>
      <c r="AM32" s="897"/>
      <c r="AN32" s="898"/>
      <c r="AO32" s="898"/>
      <c r="AP32" s="898"/>
      <c r="AQ32" s="898"/>
      <c r="AR32" s="898"/>
      <c r="AS32" s="898"/>
      <c r="AT32" s="898"/>
      <c r="AU32" s="898"/>
      <c r="AV32" s="1007"/>
    </row>
    <row r="33" spans="1:48" ht="14.25" customHeight="1" thickBot="1">
      <c r="A33" s="972">
        <v>140</v>
      </c>
      <c r="B33" s="907"/>
      <c r="C33" s="973"/>
      <c r="D33" s="897"/>
      <c r="E33" s="898"/>
      <c r="F33" s="898"/>
      <c r="G33" s="898"/>
      <c r="H33" s="898"/>
      <c r="I33" s="898"/>
      <c r="J33" s="898"/>
      <c r="K33" s="898"/>
      <c r="L33" s="902"/>
      <c r="M33" s="903"/>
      <c r="N33" s="903"/>
      <c r="O33" s="904"/>
      <c r="P33" s="974"/>
      <c r="Q33" s="975"/>
      <c r="R33" s="974"/>
      <c r="S33" s="975"/>
      <c r="T33" s="1008"/>
      <c r="U33" s="976"/>
      <c r="V33" s="976"/>
      <c r="W33" s="976"/>
      <c r="X33" s="976"/>
      <c r="Y33" s="976"/>
      <c r="Z33" s="976"/>
      <c r="AA33" s="976"/>
      <c r="AB33" s="976"/>
      <c r="AC33" s="976"/>
      <c r="AD33" s="976"/>
      <c r="AE33" s="976"/>
      <c r="AF33" s="976"/>
      <c r="AG33" s="976"/>
      <c r="AH33" s="977"/>
      <c r="AI33" s="1006"/>
      <c r="AJ33" s="1006"/>
      <c r="AK33" s="1006"/>
      <c r="AL33" s="1006"/>
      <c r="AM33" s="897"/>
      <c r="AN33" s="898"/>
      <c r="AO33" s="898"/>
      <c r="AP33" s="898"/>
      <c r="AQ33" s="898"/>
      <c r="AR33" s="898"/>
      <c r="AS33" s="898"/>
      <c r="AT33" s="898"/>
      <c r="AU33" s="898"/>
      <c r="AV33" s="1007"/>
    </row>
    <row r="34" spans="1:48" ht="14.25" customHeight="1" thickBot="1">
      <c r="A34" s="972">
        <v>150</v>
      </c>
      <c r="B34" s="907"/>
      <c r="C34" s="973"/>
      <c r="D34" s="897"/>
      <c r="E34" s="898"/>
      <c r="F34" s="898"/>
      <c r="G34" s="898"/>
      <c r="H34" s="898"/>
      <c r="I34" s="898"/>
      <c r="J34" s="898"/>
      <c r="K34" s="898"/>
      <c r="L34" s="902"/>
      <c r="M34" s="903"/>
      <c r="N34" s="903"/>
      <c r="O34" s="904"/>
      <c r="P34" s="974"/>
      <c r="Q34" s="975"/>
      <c r="R34" s="974"/>
      <c r="S34" s="975"/>
      <c r="T34" s="1008"/>
      <c r="U34" s="976"/>
      <c r="V34" s="976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8"/>
      <c r="AI34" s="1006"/>
      <c r="AJ34" s="1006"/>
      <c r="AK34" s="1006"/>
      <c r="AL34" s="1006"/>
      <c r="AM34" s="897"/>
      <c r="AN34" s="898"/>
      <c r="AO34" s="898"/>
      <c r="AP34" s="898"/>
      <c r="AQ34" s="898"/>
      <c r="AR34" s="898"/>
      <c r="AS34" s="898"/>
      <c r="AT34" s="898"/>
      <c r="AU34" s="898"/>
      <c r="AV34" s="1007"/>
    </row>
    <row r="35" spans="1:48" ht="14.25" customHeight="1" thickBot="1">
      <c r="A35" s="972">
        <v>160</v>
      </c>
      <c r="B35" s="907"/>
      <c r="C35" s="973"/>
      <c r="D35" s="897"/>
      <c r="E35" s="898"/>
      <c r="F35" s="898"/>
      <c r="G35" s="898"/>
      <c r="H35" s="898"/>
      <c r="I35" s="898"/>
      <c r="J35" s="898"/>
      <c r="K35" s="898"/>
      <c r="L35" s="902"/>
      <c r="M35" s="903"/>
      <c r="N35" s="903"/>
      <c r="O35" s="904"/>
      <c r="P35" s="974"/>
      <c r="Q35" s="975"/>
      <c r="R35" s="974"/>
      <c r="S35" s="975"/>
      <c r="T35" s="1015"/>
      <c r="U35" s="1016"/>
      <c r="V35" s="1016"/>
      <c r="W35" s="1016"/>
      <c r="X35" s="1016"/>
      <c r="Y35" s="1016"/>
      <c r="Z35" s="1016"/>
      <c r="AA35" s="1016"/>
      <c r="AB35" s="1016"/>
      <c r="AC35" s="1016"/>
      <c r="AD35" s="1016"/>
      <c r="AE35" s="1016"/>
      <c r="AF35" s="1016"/>
      <c r="AG35" s="1016"/>
      <c r="AH35" s="1017"/>
      <c r="AI35" s="1006"/>
      <c r="AJ35" s="1006"/>
      <c r="AK35" s="1006"/>
      <c r="AL35" s="1006"/>
      <c r="AM35" s="897"/>
      <c r="AN35" s="898"/>
      <c r="AO35" s="898"/>
      <c r="AP35" s="898"/>
      <c r="AQ35" s="898"/>
      <c r="AR35" s="898"/>
      <c r="AS35" s="898"/>
      <c r="AT35" s="898"/>
      <c r="AU35" s="898"/>
      <c r="AV35" s="1007"/>
    </row>
    <row r="36" spans="1:48" ht="14.25" customHeight="1" thickBot="1">
      <c r="A36" s="972">
        <v>170</v>
      </c>
      <c r="B36" s="907"/>
      <c r="C36" s="973"/>
      <c r="D36" s="897"/>
      <c r="E36" s="898"/>
      <c r="F36" s="898"/>
      <c r="G36" s="898"/>
      <c r="H36" s="898"/>
      <c r="I36" s="898"/>
      <c r="J36" s="898"/>
      <c r="K36" s="898"/>
      <c r="L36" s="902"/>
      <c r="M36" s="903"/>
      <c r="N36" s="903"/>
      <c r="O36" s="904"/>
      <c r="P36" s="974"/>
      <c r="Q36" s="975"/>
      <c r="R36" s="974"/>
      <c r="S36" s="975"/>
      <c r="T36" s="1015"/>
      <c r="U36" s="1016"/>
      <c r="V36" s="1016"/>
      <c r="W36" s="1016"/>
      <c r="X36" s="1016"/>
      <c r="Y36" s="1016"/>
      <c r="Z36" s="1016"/>
      <c r="AA36" s="1016"/>
      <c r="AB36" s="1016"/>
      <c r="AC36" s="1016"/>
      <c r="AD36" s="1016"/>
      <c r="AE36" s="1016"/>
      <c r="AF36" s="1016"/>
      <c r="AG36" s="1016"/>
      <c r="AH36" s="1017"/>
      <c r="AI36" s="1006"/>
      <c r="AJ36" s="1006"/>
      <c r="AK36" s="1006"/>
      <c r="AL36" s="1006"/>
      <c r="AM36" s="897"/>
      <c r="AN36" s="898"/>
      <c r="AO36" s="898"/>
      <c r="AP36" s="898"/>
      <c r="AQ36" s="898"/>
      <c r="AR36" s="898"/>
      <c r="AS36" s="898"/>
      <c r="AT36" s="898"/>
      <c r="AU36" s="898"/>
      <c r="AV36" s="1007"/>
    </row>
    <row r="37" spans="1:48" ht="14.25" customHeight="1" thickBot="1">
      <c r="A37" s="972">
        <v>180</v>
      </c>
      <c r="B37" s="907"/>
      <c r="C37" s="973"/>
      <c r="D37" s="897"/>
      <c r="E37" s="898"/>
      <c r="F37" s="898"/>
      <c r="G37" s="898"/>
      <c r="H37" s="898"/>
      <c r="I37" s="898"/>
      <c r="J37" s="898"/>
      <c r="K37" s="898"/>
      <c r="L37" s="902"/>
      <c r="M37" s="903"/>
      <c r="N37" s="903"/>
      <c r="O37" s="904"/>
      <c r="P37" s="974"/>
      <c r="Q37" s="975"/>
      <c r="R37" s="974"/>
      <c r="S37" s="975"/>
      <c r="T37" s="1015"/>
      <c r="U37" s="1016"/>
      <c r="V37" s="1016"/>
      <c r="W37" s="1016"/>
      <c r="X37" s="1016"/>
      <c r="Y37" s="1016"/>
      <c r="Z37" s="1016"/>
      <c r="AA37" s="1016"/>
      <c r="AB37" s="1016"/>
      <c r="AC37" s="1016"/>
      <c r="AD37" s="1016"/>
      <c r="AE37" s="1016"/>
      <c r="AF37" s="1016"/>
      <c r="AG37" s="1016"/>
      <c r="AH37" s="1017"/>
      <c r="AI37" s="1006"/>
      <c r="AJ37" s="1006"/>
      <c r="AK37" s="1006"/>
      <c r="AL37" s="1006"/>
      <c r="AM37" s="897"/>
      <c r="AN37" s="898"/>
      <c r="AO37" s="898"/>
      <c r="AP37" s="898"/>
      <c r="AQ37" s="898"/>
      <c r="AR37" s="898"/>
      <c r="AS37" s="898"/>
      <c r="AT37" s="898"/>
      <c r="AU37" s="898"/>
      <c r="AV37" s="1007"/>
    </row>
    <row r="38" spans="1:48" ht="14.25" customHeight="1" thickBot="1">
      <c r="A38" s="972">
        <v>190</v>
      </c>
      <c r="B38" s="907"/>
      <c r="C38" s="973"/>
      <c r="D38" s="897"/>
      <c r="E38" s="898"/>
      <c r="F38" s="898"/>
      <c r="G38" s="898"/>
      <c r="H38" s="898"/>
      <c r="I38" s="898"/>
      <c r="J38" s="898"/>
      <c r="K38" s="898"/>
      <c r="L38" s="902"/>
      <c r="M38" s="903"/>
      <c r="N38" s="903"/>
      <c r="O38" s="904"/>
      <c r="P38" s="974"/>
      <c r="Q38" s="975"/>
      <c r="R38" s="974"/>
      <c r="S38" s="975"/>
      <c r="T38" s="1015"/>
      <c r="U38" s="1016"/>
      <c r="V38" s="1016"/>
      <c r="W38" s="1016"/>
      <c r="X38" s="1016"/>
      <c r="Y38" s="1016"/>
      <c r="Z38" s="1016"/>
      <c r="AA38" s="1016"/>
      <c r="AB38" s="1016"/>
      <c r="AC38" s="1016"/>
      <c r="AD38" s="1016"/>
      <c r="AE38" s="1016"/>
      <c r="AF38" s="1016"/>
      <c r="AG38" s="1016"/>
      <c r="AH38" s="1017"/>
      <c r="AI38" s="1006"/>
      <c r="AJ38" s="1006"/>
      <c r="AK38" s="1006"/>
      <c r="AL38" s="1006"/>
      <c r="AM38" s="1006"/>
      <c r="AN38" s="1006"/>
      <c r="AO38" s="1006"/>
      <c r="AP38" s="1006"/>
      <c r="AQ38" s="1006"/>
      <c r="AR38" s="1006"/>
      <c r="AS38" s="1006"/>
      <c r="AT38" s="1006"/>
      <c r="AU38" s="1006"/>
      <c r="AV38" s="1019"/>
    </row>
    <row r="39" spans="1:48" ht="14.25" customHeight="1" thickBot="1">
      <c r="A39" s="972">
        <v>200</v>
      </c>
      <c r="B39" s="907"/>
      <c r="C39" s="973"/>
      <c r="D39" s="897"/>
      <c r="E39" s="898"/>
      <c r="F39" s="898"/>
      <c r="G39" s="898"/>
      <c r="H39" s="898"/>
      <c r="I39" s="898"/>
      <c r="J39" s="898"/>
      <c r="K39" s="898"/>
      <c r="L39" s="902"/>
      <c r="M39" s="903"/>
      <c r="N39" s="903"/>
      <c r="O39" s="904"/>
      <c r="P39" s="974"/>
      <c r="Q39" s="975"/>
      <c r="R39" s="974"/>
      <c r="S39" s="975"/>
      <c r="T39" s="1015"/>
      <c r="U39" s="1016"/>
      <c r="V39" s="1016"/>
      <c r="W39" s="1016"/>
      <c r="X39" s="1016"/>
      <c r="Y39" s="1016"/>
      <c r="Z39" s="1016"/>
      <c r="AA39" s="1016"/>
      <c r="AB39" s="1016"/>
      <c r="AC39" s="1016"/>
      <c r="AD39" s="1016"/>
      <c r="AE39" s="1016"/>
      <c r="AF39" s="1016"/>
      <c r="AG39" s="1016"/>
      <c r="AH39" s="1017"/>
      <c r="AI39" s="1006"/>
      <c r="AJ39" s="1006"/>
      <c r="AK39" s="1006"/>
      <c r="AL39" s="1006"/>
      <c r="AM39" s="1006"/>
      <c r="AN39" s="1006"/>
      <c r="AO39" s="1006"/>
      <c r="AP39" s="1006"/>
      <c r="AQ39" s="1006"/>
      <c r="AR39" s="1006"/>
      <c r="AS39" s="1006"/>
      <c r="AT39" s="1006"/>
      <c r="AU39" s="1006"/>
      <c r="AV39" s="1019"/>
    </row>
    <row r="40" spans="1:48" ht="14.25" customHeight="1" hidden="1" outlineLevel="1" thickBot="1">
      <c r="A40" s="905">
        <v>210</v>
      </c>
      <c r="B40" s="906"/>
      <c r="C40" s="907"/>
      <c r="D40" s="897"/>
      <c r="E40" s="898"/>
      <c r="F40" s="898"/>
      <c r="G40" s="898"/>
      <c r="H40" s="898"/>
      <c r="I40" s="898"/>
      <c r="J40" s="898"/>
      <c r="K40" s="898"/>
      <c r="L40" s="902"/>
      <c r="M40" s="903"/>
      <c r="N40" s="903"/>
      <c r="O40" s="904"/>
      <c r="P40" s="974"/>
      <c r="Q40" s="975"/>
      <c r="R40" s="974"/>
      <c r="S40" s="975"/>
      <c r="T40" s="1015"/>
      <c r="U40" s="1016"/>
      <c r="V40" s="1016"/>
      <c r="W40" s="1016"/>
      <c r="X40" s="1016"/>
      <c r="Y40" s="1016"/>
      <c r="Z40" s="1016"/>
      <c r="AA40" s="1016"/>
      <c r="AB40" s="1016"/>
      <c r="AC40" s="1016"/>
      <c r="AD40" s="1016"/>
      <c r="AE40" s="1016"/>
      <c r="AF40" s="1016"/>
      <c r="AG40" s="1016"/>
      <c r="AH40" s="1017"/>
      <c r="AI40" s="1006"/>
      <c r="AJ40" s="1006"/>
      <c r="AK40" s="1006"/>
      <c r="AL40" s="1006"/>
      <c r="AM40" s="1006"/>
      <c r="AN40" s="1006"/>
      <c r="AO40" s="1006"/>
      <c r="AP40" s="1006"/>
      <c r="AQ40" s="1006"/>
      <c r="AR40" s="1006"/>
      <c r="AS40" s="1006"/>
      <c r="AT40" s="1006"/>
      <c r="AU40" s="1006"/>
      <c r="AV40" s="1019"/>
    </row>
    <row r="41" spans="1:48" ht="14.25" customHeight="1" hidden="1" outlineLevel="1" thickBot="1">
      <c r="A41" s="905">
        <v>220</v>
      </c>
      <c r="B41" s="906"/>
      <c r="C41" s="907"/>
      <c r="D41" s="897"/>
      <c r="E41" s="898"/>
      <c r="F41" s="898"/>
      <c r="G41" s="898"/>
      <c r="H41" s="898"/>
      <c r="I41" s="898"/>
      <c r="J41" s="898"/>
      <c r="K41" s="898"/>
      <c r="L41" s="902"/>
      <c r="M41" s="903"/>
      <c r="N41" s="903"/>
      <c r="O41" s="904"/>
      <c r="P41" s="974"/>
      <c r="Q41" s="975"/>
      <c r="R41" s="974"/>
      <c r="S41" s="975"/>
      <c r="T41" s="1015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1016"/>
      <c r="AE41" s="1016"/>
      <c r="AF41" s="1016"/>
      <c r="AG41" s="1016"/>
      <c r="AH41" s="1017"/>
      <c r="AI41" s="1006"/>
      <c r="AJ41" s="1006"/>
      <c r="AK41" s="1006"/>
      <c r="AL41" s="1006"/>
      <c r="AM41" s="1006"/>
      <c r="AN41" s="1006"/>
      <c r="AO41" s="1006"/>
      <c r="AP41" s="1006"/>
      <c r="AQ41" s="1006"/>
      <c r="AR41" s="1006"/>
      <c r="AS41" s="1006"/>
      <c r="AT41" s="1006"/>
      <c r="AU41" s="1006"/>
      <c r="AV41" s="1019"/>
    </row>
    <row r="42" spans="1:48" ht="14.25" customHeight="1" hidden="1" outlineLevel="1" thickBot="1">
      <c r="A42" s="905">
        <v>230</v>
      </c>
      <c r="B42" s="906"/>
      <c r="C42" s="907"/>
      <c r="D42" s="897"/>
      <c r="E42" s="898"/>
      <c r="F42" s="898"/>
      <c r="G42" s="898"/>
      <c r="H42" s="898"/>
      <c r="I42" s="898"/>
      <c r="J42" s="898"/>
      <c r="K42" s="898"/>
      <c r="L42" s="902"/>
      <c r="M42" s="903"/>
      <c r="N42" s="903"/>
      <c r="O42" s="904"/>
      <c r="P42" s="974"/>
      <c r="Q42" s="975"/>
      <c r="R42" s="974"/>
      <c r="S42" s="975"/>
      <c r="T42" s="1015"/>
      <c r="U42" s="1016"/>
      <c r="V42" s="1016"/>
      <c r="W42" s="1016"/>
      <c r="X42" s="1016"/>
      <c r="Y42" s="1016"/>
      <c r="Z42" s="1016"/>
      <c r="AA42" s="1016"/>
      <c r="AB42" s="1016"/>
      <c r="AC42" s="1016"/>
      <c r="AD42" s="1016"/>
      <c r="AE42" s="1016"/>
      <c r="AF42" s="1016"/>
      <c r="AG42" s="1016"/>
      <c r="AH42" s="1017"/>
      <c r="AI42" s="1006"/>
      <c r="AJ42" s="1006"/>
      <c r="AK42" s="1006"/>
      <c r="AL42" s="1006"/>
      <c r="AM42" s="1006"/>
      <c r="AN42" s="1006"/>
      <c r="AO42" s="1006"/>
      <c r="AP42" s="1006"/>
      <c r="AQ42" s="1006"/>
      <c r="AR42" s="1006"/>
      <c r="AS42" s="1006"/>
      <c r="AT42" s="1006"/>
      <c r="AU42" s="1006"/>
      <c r="AV42" s="1019"/>
    </row>
    <row r="43" spans="1:48" ht="14.25" customHeight="1" hidden="1" outlineLevel="1" thickBot="1">
      <c r="A43" s="905">
        <v>240</v>
      </c>
      <c r="B43" s="906"/>
      <c r="C43" s="907"/>
      <c r="D43" s="897"/>
      <c r="E43" s="898"/>
      <c r="F43" s="898"/>
      <c r="G43" s="898"/>
      <c r="H43" s="898"/>
      <c r="I43" s="898"/>
      <c r="J43" s="898"/>
      <c r="K43" s="898"/>
      <c r="L43" s="902"/>
      <c r="M43" s="903"/>
      <c r="N43" s="903"/>
      <c r="O43" s="904"/>
      <c r="P43" s="974"/>
      <c r="Q43" s="975"/>
      <c r="R43" s="974"/>
      <c r="S43" s="975"/>
      <c r="T43" s="1015"/>
      <c r="U43" s="1016"/>
      <c r="V43" s="1016"/>
      <c r="W43" s="1016"/>
      <c r="X43" s="1016"/>
      <c r="Y43" s="1016"/>
      <c r="Z43" s="1016"/>
      <c r="AA43" s="1016"/>
      <c r="AB43" s="1016"/>
      <c r="AC43" s="1016"/>
      <c r="AD43" s="1016"/>
      <c r="AE43" s="1016"/>
      <c r="AF43" s="1016"/>
      <c r="AG43" s="1016"/>
      <c r="AH43" s="1017"/>
      <c r="AI43" s="1006"/>
      <c r="AJ43" s="1006"/>
      <c r="AK43" s="1006"/>
      <c r="AL43" s="1006"/>
      <c r="AM43" s="1006"/>
      <c r="AN43" s="1006"/>
      <c r="AO43" s="1006"/>
      <c r="AP43" s="1006"/>
      <c r="AQ43" s="1006"/>
      <c r="AR43" s="1006"/>
      <c r="AS43" s="1006"/>
      <c r="AT43" s="1006"/>
      <c r="AU43" s="1006"/>
      <c r="AV43" s="1019"/>
    </row>
    <row r="44" spans="1:48" ht="14.25" customHeight="1" hidden="1" outlineLevel="1" thickBot="1">
      <c r="A44" s="905">
        <v>250</v>
      </c>
      <c r="B44" s="906"/>
      <c r="C44" s="907"/>
      <c r="D44" s="897"/>
      <c r="E44" s="898"/>
      <c r="F44" s="898"/>
      <c r="G44" s="898"/>
      <c r="H44" s="898"/>
      <c r="I44" s="898"/>
      <c r="J44" s="898"/>
      <c r="K44" s="898"/>
      <c r="L44" s="902"/>
      <c r="M44" s="903"/>
      <c r="N44" s="903"/>
      <c r="O44" s="904"/>
      <c r="P44" s="974"/>
      <c r="Q44" s="975"/>
      <c r="R44" s="974"/>
      <c r="S44" s="975"/>
      <c r="T44" s="1015"/>
      <c r="U44" s="1016"/>
      <c r="V44" s="1016"/>
      <c r="W44" s="1016"/>
      <c r="X44" s="1016"/>
      <c r="Y44" s="1016"/>
      <c r="Z44" s="1016"/>
      <c r="AA44" s="1016"/>
      <c r="AB44" s="1016"/>
      <c r="AC44" s="1016"/>
      <c r="AD44" s="1016"/>
      <c r="AE44" s="1016"/>
      <c r="AF44" s="1016"/>
      <c r="AG44" s="1016"/>
      <c r="AH44" s="1017"/>
      <c r="AI44" s="1006"/>
      <c r="AJ44" s="1006"/>
      <c r="AK44" s="1006"/>
      <c r="AL44" s="1006"/>
      <c r="AM44" s="1006"/>
      <c r="AN44" s="1006"/>
      <c r="AO44" s="1006"/>
      <c r="AP44" s="1006"/>
      <c r="AQ44" s="1006"/>
      <c r="AR44" s="1006"/>
      <c r="AS44" s="1006"/>
      <c r="AT44" s="1006"/>
      <c r="AU44" s="1006"/>
      <c r="AV44" s="1019"/>
    </row>
    <row r="45" spans="1:48" ht="14.25" customHeight="1" hidden="1" outlineLevel="1" thickBot="1">
      <c r="A45" s="905">
        <v>260</v>
      </c>
      <c r="B45" s="906"/>
      <c r="C45" s="907"/>
      <c r="D45" s="897"/>
      <c r="E45" s="898"/>
      <c r="F45" s="898"/>
      <c r="G45" s="898"/>
      <c r="H45" s="898"/>
      <c r="I45" s="898"/>
      <c r="J45" s="898"/>
      <c r="K45" s="898"/>
      <c r="L45" s="902"/>
      <c r="M45" s="903"/>
      <c r="N45" s="903"/>
      <c r="O45" s="904"/>
      <c r="P45" s="974"/>
      <c r="Q45" s="975"/>
      <c r="R45" s="974"/>
      <c r="S45" s="975"/>
      <c r="T45" s="1015"/>
      <c r="U45" s="1016"/>
      <c r="V45" s="1016"/>
      <c r="W45" s="1016"/>
      <c r="X45" s="1016"/>
      <c r="Y45" s="1016"/>
      <c r="Z45" s="1016"/>
      <c r="AA45" s="1016"/>
      <c r="AB45" s="1016"/>
      <c r="AC45" s="1016"/>
      <c r="AD45" s="1016"/>
      <c r="AE45" s="1016"/>
      <c r="AF45" s="1016"/>
      <c r="AG45" s="1016"/>
      <c r="AH45" s="1017"/>
      <c r="AI45" s="1006"/>
      <c r="AJ45" s="1006"/>
      <c r="AK45" s="1006"/>
      <c r="AL45" s="1006"/>
      <c r="AM45" s="1006"/>
      <c r="AN45" s="1006"/>
      <c r="AO45" s="1006"/>
      <c r="AP45" s="1006"/>
      <c r="AQ45" s="1006"/>
      <c r="AR45" s="1006"/>
      <c r="AS45" s="1006"/>
      <c r="AT45" s="1006"/>
      <c r="AU45" s="1006"/>
      <c r="AV45" s="1019"/>
    </row>
    <row r="46" spans="1:48" ht="14.25" customHeight="1" hidden="1" outlineLevel="1" thickBot="1">
      <c r="A46" s="905">
        <v>270</v>
      </c>
      <c r="B46" s="906"/>
      <c r="C46" s="907"/>
      <c r="D46" s="897"/>
      <c r="E46" s="898"/>
      <c r="F46" s="898"/>
      <c r="G46" s="898"/>
      <c r="H46" s="898"/>
      <c r="I46" s="898"/>
      <c r="J46" s="898"/>
      <c r="K46" s="898"/>
      <c r="L46" s="902"/>
      <c r="M46" s="903"/>
      <c r="N46" s="903"/>
      <c r="O46" s="904"/>
      <c r="P46" s="974"/>
      <c r="Q46" s="975"/>
      <c r="R46" s="974"/>
      <c r="S46" s="975"/>
      <c r="T46" s="1015"/>
      <c r="U46" s="1016"/>
      <c r="V46" s="1016"/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7"/>
      <c r="AI46" s="1006"/>
      <c r="AJ46" s="1006"/>
      <c r="AK46" s="1006"/>
      <c r="AL46" s="1006"/>
      <c r="AM46" s="1006"/>
      <c r="AN46" s="1006"/>
      <c r="AO46" s="1006"/>
      <c r="AP46" s="1006"/>
      <c r="AQ46" s="1006"/>
      <c r="AR46" s="1006"/>
      <c r="AS46" s="1006"/>
      <c r="AT46" s="1006"/>
      <c r="AU46" s="1006"/>
      <c r="AV46" s="1019"/>
    </row>
    <row r="47" spans="1:48" ht="14.25" customHeight="1" hidden="1" outlineLevel="1" thickBot="1">
      <c r="A47" s="905">
        <v>280</v>
      </c>
      <c r="B47" s="906"/>
      <c r="C47" s="907"/>
      <c r="D47" s="897"/>
      <c r="E47" s="898"/>
      <c r="F47" s="898"/>
      <c r="G47" s="898"/>
      <c r="H47" s="898"/>
      <c r="I47" s="898"/>
      <c r="J47" s="898"/>
      <c r="K47" s="898"/>
      <c r="L47" s="902"/>
      <c r="M47" s="903"/>
      <c r="N47" s="903"/>
      <c r="O47" s="904"/>
      <c r="P47" s="974"/>
      <c r="Q47" s="975"/>
      <c r="R47" s="974"/>
      <c r="S47" s="975"/>
      <c r="T47" s="1015"/>
      <c r="U47" s="1016"/>
      <c r="V47" s="1016"/>
      <c r="W47" s="1016"/>
      <c r="X47" s="1016"/>
      <c r="Y47" s="1016"/>
      <c r="Z47" s="1016"/>
      <c r="AA47" s="1016"/>
      <c r="AB47" s="1016"/>
      <c r="AC47" s="1016"/>
      <c r="AD47" s="1016"/>
      <c r="AE47" s="1016"/>
      <c r="AF47" s="1016"/>
      <c r="AG47" s="1016"/>
      <c r="AH47" s="1017"/>
      <c r="AI47" s="1006"/>
      <c r="AJ47" s="1006"/>
      <c r="AK47" s="1006"/>
      <c r="AL47" s="1006"/>
      <c r="AM47" s="1006"/>
      <c r="AN47" s="1006"/>
      <c r="AO47" s="1006"/>
      <c r="AP47" s="1006"/>
      <c r="AQ47" s="1006"/>
      <c r="AR47" s="1006"/>
      <c r="AS47" s="1006"/>
      <c r="AT47" s="1006"/>
      <c r="AU47" s="1006"/>
      <c r="AV47" s="1019"/>
    </row>
    <row r="48" spans="1:48" ht="14.25" customHeight="1" hidden="1" outlineLevel="1" thickBot="1">
      <c r="A48" s="905">
        <v>290</v>
      </c>
      <c r="B48" s="906"/>
      <c r="C48" s="907"/>
      <c r="D48" s="897"/>
      <c r="E48" s="898"/>
      <c r="F48" s="898"/>
      <c r="G48" s="898"/>
      <c r="H48" s="898"/>
      <c r="I48" s="898"/>
      <c r="J48" s="898"/>
      <c r="K48" s="898"/>
      <c r="L48" s="902"/>
      <c r="M48" s="903"/>
      <c r="N48" s="903"/>
      <c r="O48" s="904"/>
      <c r="P48" s="974"/>
      <c r="Q48" s="975"/>
      <c r="R48" s="974"/>
      <c r="S48" s="975"/>
      <c r="T48" s="1015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16"/>
      <c r="AG48" s="1016"/>
      <c r="AH48" s="1017"/>
      <c r="AI48" s="1006"/>
      <c r="AJ48" s="1006"/>
      <c r="AK48" s="1006"/>
      <c r="AL48" s="1006"/>
      <c r="AM48" s="1006"/>
      <c r="AN48" s="1006"/>
      <c r="AO48" s="1006"/>
      <c r="AP48" s="1006"/>
      <c r="AQ48" s="1006"/>
      <c r="AR48" s="1006"/>
      <c r="AS48" s="1006"/>
      <c r="AT48" s="1006"/>
      <c r="AU48" s="1006"/>
      <c r="AV48" s="1019"/>
    </row>
    <row r="49" spans="1:48" ht="14.25" customHeight="1" hidden="1" outlineLevel="1" thickBot="1">
      <c r="A49" s="905">
        <v>300</v>
      </c>
      <c r="B49" s="906"/>
      <c r="C49" s="907"/>
      <c r="D49" s="897"/>
      <c r="E49" s="898"/>
      <c r="F49" s="898"/>
      <c r="G49" s="898"/>
      <c r="H49" s="898"/>
      <c r="I49" s="898"/>
      <c r="J49" s="898"/>
      <c r="K49" s="898"/>
      <c r="L49" s="902"/>
      <c r="M49" s="903"/>
      <c r="N49" s="903"/>
      <c r="O49" s="904"/>
      <c r="P49" s="974"/>
      <c r="Q49" s="975"/>
      <c r="R49" s="974"/>
      <c r="S49" s="975"/>
      <c r="T49" s="1015"/>
      <c r="U49" s="1016"/>
      <c r="V49" s="1016"/>
      <c r="W49" s="1016"/>
      <c r="X49" s="1016"/>
      <c r="Y49" s="1016"/>
      <c r="Z49" s="1016"/>
      <c r="AA49" s="1016"/>
      <c r="AB49" s="1016"/>
      <c r="AC49" s="1016"/>
      <c r="AD49" s="1016"/>
      <c r="AE49" s="1016"/>
      <c r="AF49" s="1016"/>
      <c r="AG49" s="1016"/>
      <c r="AH49" s="1017"/>
      <c r="AI49" s="1006"/>
      <c r="AJ49" s="1006"/>
      <c r="AK49" s="1006"/>
      <c r="AL49" s="1006"/>
      <c r="AM49" s="1006"/>
      <c r="AN49" s="1006"/>
      <c r="AO49" s="1006"/>
      <c r="AP49" s="1006"/>
      <c r="AQ49" s="1006"/>
      <c r="AR49" s="1006"/>
      <c r="AS49" s="1006"/>
      <c r="AT49" s="1006"/>
      <c r="AU49" s="1006"/>
      <c r="AV49" s="1019"/>
    </row>
    <row r="50" spans="1:48" ht="14.25" customHeight="1" hidden="1" outlineLevel="1" thickBot="1">
      <c r="A50" s="905">
        <v>310</v>
      </c>
      <c r="B50" s="906"/>
      <c r="C50" s="907"/>
      <c r="D50" s="897"/>
      <c r="E50" s="898"/>
      <c r="F50" s="898"/>
      <c r="G50" s="898"/>
      <c r="H50" s="898"/>
      <c r="I50" s="898"/>
      <c r="J50" s="898"/>
      <c r="K50" s="898"/>
      <c r="L50" s="902"/>
      <c r="M50" s="903"/>
      <c r="N50" s="903"/>
      <c r="O50" s="904"/>
      <c r="P50" s="974"/>
      <c r="Q50" s="975"/>
      <c r="R50" s="974"/>
      <c r="S50" s="975"/>
      <c r="T50" s="1015"/>
      <c r="U50" s="1016"/>
      <c r="V50" s="1016"/>
      <c r="W50" s="1016"/>
      <c r="X50" s="1016"/>
      <c r="Y50" s="1016"/>
      <c r="Z50" s="1016"/>
      <c r="AA50" s="1016"/>
      <c r="AB50" s="1016"/>
      <c r="AC50" s="1016"/>
      <c r="AD50" s="1016"/>
      <c r="AE50" s="1016"/>
      <c r="AF50" s="1016"/>
      <c r="AG50" s="1016"/>
      <c r="AH50" s="1017"/>
      <c r="AI50" s="1006"/>
      <c r="AJ50" s="1006"/>
      <c r="AK50" s="1006"/>
      <c r="AL50" s="1006"/>
      <c r="AM50" s="1006"/>
      <c r="AN50" s="1006"/>
      <c r="AO50" s="1006"/>
      <c r="AP50" s="1006"/>
      <c r="AQ50" s="1006"/>
      <c r="AR50" s="1006"/>
      <c r="AS50" s="1006"/>
      <c r="AT50" s="1006"/>
      <c r="AU50" s="1006"/>
      <c r="AV50" s="1019"/>
    </row>
    <row r="51" spans="1:48" ht="14.25" customHeight="1" hidden="1" outlineLevel="1" thickBot="1">
      <c r="A51" s="905">
        <v>320</v>
      </c>
      <c r="B51" s="906"/>
      <c r="C51" s="907"/>
      <c r="D51" s="897"/>
      <c r="E51" s="898"/>
      <c r="F51" s="898"/>
      <c r="G51" s="898"/>
      <c r="H51" s="898"/>
      <c r="I51" s="898"/>
      <c r="J51" s="898"/>
      <c r="K51" s="898"/>
      <c r="L51" s="902"/>
      <c r="M51" s="903"/>
      <c r="N51" s="903"/>
      <c r="O51" s="904"/>
      <c r="P51" s="974"/>
      <c r="Q51" s="975"/>
      <c r="R51" s="974"/>
      <c r="S51" s="975"/>
      <c r="T51" s="1015"/>
      <c r="U51" s="1016"/>
      <c r="V51" s="1016"/>
      <c r="W51" s="1016"/>
      <c r="X51" s="1016"/>
      <c r="Y51" s="1016"/>
      <c r="Z51" s="1016"/>
      <c r="AA51" s="1016"/>
      <c r="AB51" s="1016"/>
      <c r="AC51" s="1016"/>
      <c r="AD51" s="1016"/>
      <c r="AE51" s="1016"/>
      <c r="AF51" s="1016"/>
      <c r="AG51" s="1016"/>
      <c r="AH51" s="1017"/>
      <c r="AI51" s="1006"/>
      <c r="AJ51" s="1006"/>
      <c r="AK51" s="1006"/>
      <c r="AL51" s="1006"/>
      <c r="AM51" s="1006"/>
      <c r="AN51" s="1006"/>
      <c r="AO51" s="1006"/>
      <c r="AP51" s="1006"/>
      <c r="AQ51" s="1006"/>
      <c r="AR51" s="1006"/>
      <c r="AS51" s="1006"/>
      <c r="AT51" s="1006"/>
      <c r="AU51" s="1006"/>
      <c r="AV51" s="1019"/>
    </row>
    <row r="52" spans="1:48" ht="14.25" customHeight="1" hidden="1" outlineLevel="1" thickBot="1">
      <c r="A52" s="905">
        <v>330</v>
      </c>
      <c r="B52" s="906"/>
      <c r="C52" s="907"/>
      <c r="D52" s="897"/>
      <c r="E52" s="898"/>
      <c r="F52" s="898"/>
      <c r="G52" s="898"/>
      <c r="H52" s="898"/>
      <c r="I52" s="898"/>
      <c r="J52" s="898"/>
      <c r="K52" s="898"/>
      <c r="L52" s="902"/>
      <c r="M52" s="903"/>
      <c r="N52" s="903"/>
      <c r="O52" s="904"/>
      <c r="P52" s="974"/>
      <c r="Q52" s="975"/>
      <c r="R52" s="974"/>
      <c r="S52" s="975"/>
      <c r="T52" s="1015"/>
      <c r="U52" s="1016"/>
      <c r="V52" s="1016"/>
      <c r="W52" s="1016"/>
      <c r="X52" s="1016"/>
      <c r="Y52" s="1016"/>
      <c r="Z52" s="1016"/>
      <c r="AA52" s="1016"/>
      <c r="AB52" s="1016"/>
      <c r="AC52" s="1016"/>
      <c r="AD52" s="1016"/>
      <c r="AE52" s="1016"/>
      <c r="AF52" s="1016"/>
      <c r="AG52" s="1016"/>
      <c r="AH52" s="1017"/>
      <c r="AI52" s="1006"/>
      <c r="AJ52" s="1006"/>
      <c r="AK52" s="1006"/>
      <c r="AL52" s="1006"/>
      <c r="AM52" s="1006"/>
      <c r="AN52" s="1006"/>
      <c r="AO52" s="1006"/>
      <c r="AP52" s="1006"/>
      <c r="AQ52" s="1006"/>
      <c r="AR52" s="1006"/>
      <c r="AS52" s="1006"/>
      <c r="AT52" s="1006"/>
      <c r="AU52" s="1006"/>
      <c r="AV52" s="1019"/>
    </row>
    <row r="53" spans="1:48" ht="14.25" customHeight="1" hidden="1" outlineLevel="1" thickBot="1">
      <c r="A53" s="905">
        <v>340</v>
      </c>
      <c r="B53" s="906"/>
      <c r="C53" s="907"/>
      <c r="D53" s="897"/>
      <c r="E53" s="898"/>
      <c r="F53" s="898"/>
      <c r="G53" s="898"/>
      <c r="H53" s="898"/>
      <c r="I53" s="898"/>
      <c r="J53" s="898"/>
      <c r="K53" s="898"/>
      <c r="L53" s="902"/>
      <c r="M53" s="903"/>
      <c r="N53" s="903"/>
      <c r="O53" s="904"/>
      <c r="P53" s="974"/>
      <c r="Q53" s="975"/>
      <c r="R53" s="974"/>
      <c r="S53" s="975"/>
      <c r="T53" s="1015"/>
      <c r="U53" s="1016"/>
      <c r="V53" s="1016"/>
      <c r="W53" s="1016"/>
      <c r="X53" s="1016"/>
      <c r="Y53" s="1016"/>
      <c r="Z53" s="1016"/>
      <c r="AA53" s="1016"/>
      <c r="AB53" s="1016"/>
      <c r="AC53" s="1016"/>
      <c r="AD53" s="1016"/>
      <c r="AE53" s="1016"/>
      <c r="AF53" s="1016"/>
      <c r="AG53" s="1016"/>
      <c r="AH53" s="1017"/>
      <c r="AI53" s="1006"/>
      <c r="AJ53" s="1006"/>
      <c r="AK53" s="1006"/>
      <c r="AL53" s="1006"/>
      <c r="AM53" s="1006"/>
      <c r="AN53" s="1006"/>
      <c r="AO53" s="1006"/>
      <c r="AP53" s="1006"/>
      <c r="AQ53" s="1006"/>
      <c r="AR53" s="1006"/>
      <c r="AS53" s="1006"/>
      <c r="AT53" s="1006"/>
      <c r="AU53" s="1006"/>
      <c r="AV53" s="1019"/>
    </row>
    <row r="54" spans="1:48" ht="14.25" customHeight="1" hidden="1" outlineLevel="1" thickBot="1">
      <c r="A54" s="905">
        <v>350</v>
      </c>
      <c r="B54" s="906"/>
      <c r="C54" s="907"/>
      <c r="D54" s="897"/>
      <c r="E54" s="898"/>
      <c r="F54" s="898"/>
      <c r="G54" s="898"/>
      <c r="H54" s="898"/>
      <c r="I54" s="898"/>
      <c r="J54" s="898"/>
      <c r="K54" s="898"/>
      <c r="L54" s="902"/>
      <c r="M54" s="903"/>
      <c r="N54" s="903"/>
      <c r="O54" s="904"/>
      <c r="P54" s="974"/>
      <c r="Q54" s="975"/>
      <c r="R54" s="974"/>
      <c r="S54" s="975"/>
      <c r="T54" s="1015"/>
      <c r="U54" s="1016"/>
      <c r="V54" s="1016"/>
      <c r="W54" s="1016"/>
      <c r="X54" s="1016"/>
      <c r="Y54" s="1016"/>
      <c r="Z54" s="1016"/>
      <c r="AA54" s="1016"/>
      <c r="AB54" s="1016"/>
      <c r="AC54" s="1016"/>
      <c r="AD54" s="1016"/>
      <c r="AE54" s="1016"/>
      <c r="AF54" s="1016"/>
      <c r="AG54" s="1016"/>
      <c r="AH54" s="1017"/>
      <c r="AI54" s="1006"/>
      <c r="AJ54" s="1006"/>
      <c r="AK54" s="1006"/>
      <c r="AL54" s="1006"/>
      <c r="AM54" s="1006"/>
      <c r="AN54" s="1006"/>
      <c r="AO54" s="1006"/>
      <c r="AP54" s="1006"/>
      <c r="AQ54" s="1006"/>
      <c r="AR54" s="1006"/>
      <c r="AS54" s="1006"/>
      <c r="AT54" s="1006"/>
      <c r="AU54" s="1006"/>
      <c r="AV54" s="1019"/>
    </row>
    <row r="55" spans="1:48" ht="14.25" customHeight="1" hidden="1" outlineLevel="1" thickBot="1">
      <c r="A55" s="905">
        <v>360</v>
      </c>
      <c r="B55" s="906"/>
      <c r="C55" s="907"/>
      <c r="D55" s="897"/>
      <c r="E55" s="898"/>
      <c r="F55" s="898"/>
      <c r="G55" s="898"/>
      <c r="H55" s="898"/>
      <c r="I55" s="898"/>
      <c r="J55" s="898"/>
      <c r="K55" s="898"/>
      <c r="L55" s="902"/>
      <c r="M55" s="903"/>
      <c r="N55" s="903"/>
      <c r="O55" s="904"/>
      <c r="P55" s="974"/>
      <c r="Q55" s="975"/>
      <c r="R55" s="974"/>
      <c r="S55" s="975"/>
      <c r="T55" s="1015"/>
      <c r="U55" s="1016"/>
      <c r="V55" s="1016"/>
      <c r="W55" s="1016"/>
      <c r="X55" s="1016"/>
      <c r="Y55" s="1016"/>
      <c r="Z55" s="1016"/>
      <c r="AA55" s="1016"/>
      <c r="AB55" s="1016"/>
      <c r="AC55" s="1016"/>
      <c r="AD55" s="1016"/>
      <c r="AE55" s="1016"/>
      <c r="AF55" s="1016"/>
      <c r="AG55" s="1016"/>
      <c r="AH55" s="1017"/>
      <c r="AI55" s="1006"/>
      <c r="AJ55" s="1006"/>
      <c r="AK55" s="1006"/>
      <c r="AL55" s="1006"/>
      <c r="AM55" s="1006"/>
      <c r="AN55" s="1006"/>
      <c r="AO55" s="1006"/>
      <c r="AP55" s="1006"/>
      <c r="AQ55" s="1006"/>
      <c r="AR55" s="1006"/>
      <c r="AS55" s="1006"/>
      <c r="AT55" s="1006"/>
      <c r="AU55" s="1006"/>
      <c r="AV55" s="1019"/>
    </row>
    <row r="56" spans="1:48" ht="14.25" customHeight="1" hidden="1" outlineLevel="1" thickBot="1">
      <c r="A56" s="905">
        <v>370</v>
      </c>
      <c r="B56" s="906"/>
      <c r="C56" s="907"/>
      <c r="D56" s="897"/>
      <c r="E56" s="898"/>
      <c r="F56" s="898"/>
      <c r="G56" s="898"/>
      <c r="H56" s="898"/>
      <c r="I56" s="898"/>
      <c r="J56" s="898"/>
      <c r="K56" s="898"/>
      <c r="L56" s="902"/>
      <c r="M56" s="903"/>
      <c r="N56" s="903"/>
      <c r="O56" s="904"/>
      <c r="P56" s="974"/>
      <c r="Q56" s="975"/>
      <c r="R56" s="974"/>
      <c r="S56" s="975"/>
      <c r="T56" s="1015"/>
      <c r="U56" s="1016"/>
      <c r="V56" s="1016"/>
      <c r="W56" s="1016"/>
      <c r="X56" s="1016"/>
      <c r="Y56" s="1016"/>
      <c r="Z56" s="1016"/>
      <c r="AA56" s="1016"/>
      <c r="AB56" s="1016"/>
      <c r="AC56" s="1016"/>
      <c r="AD56" s="1016"/>
      <c r="AE56" s="1016"/>
      <c r="AF56" s="1016"/>
      <c r="AG56" s="1016"/>
      <c r="AH56" s="1017"/>
      <c r="AI56" s="1006"/>
      <c r="AJ56" s="1006"/>
      <c r="AK56" s="1006"/>
      <c r="AL56" s="1006"/>
      <c r="AM56" s="1006"/>
      <c r="AN56" s="1006"/>
      <c r="AO56" s="1006"/>
      <c r="AP56" s="1006"/>
      <c r="AQ56" s="1006"/>
      <c r="AR56" s="1006"/>
      <c r="AS56" s="1006"/>
      <c r="AT56" s="1006"/>
      <c r="AU56" s="1006"/>
      <c r="AV56" s="1019"/>
    </row>
    <row r="57" spans="1:48" ht="14.25" customHeight="1" hidden="1" outlineLevel="1" thickBot="1">
      <c r="A57" s="905">
        <v>380</v>
      </c>
      <c r="B57" s="906"/>
      <c r="C57" s="907"/>
      <c r="D57" s="897"/>
      <c r="E57" s="898"/>
      <c r="F57" s="898"/>
      <c r="G57" s="898"/>
      <c r="H57" s="898"/>
      <c r="I57" s="898"/>
      <c r="J57" s="898"/>
      <c r="K57" s="898"/>
      <c r="L57" s="902"/>
      <c r="M57" s="903"/>
      <c r="N57" s="903"/>
      <c r="O57" s="904"/>
      <c r="P57" s="974"/>
      <c r="Q57" s="975"/>
      <c r="R57" s="974"/>
      <c r="S57" s="975"/>
      <c r="T57" s="1015"/>
      <c r="U57" s="1016"/>
      <c r="V57" s="1016"/>
      <c r="W57" s="1016"/>
      <c r="X57" s="1016"/>
      <c r="Y57" s="1016"/>
      <c r="Z57" s="1016"/>
      <c r="AA57" s="1016"/>
      <c r="AB57" s="1016"/>
      <c r="AC57" s="1016"/>
      <c r="AD57" s="1016"/>
      <c r="AE57" s="1016"/>
      <c r="AF57" s="1016"/>
      <c r="AG57" s="1016"/>
      <c r="AH57" s="1017"/>
      <c r="AI57" s="1006"/>
      <c r="AJ57" s="1006"/>
      <c r="AK57" s="1006"/>
      <c r="AL57" s="1006"/>
      <c r="AM57" s="1006"/>
      <c r="AN57" s="1006"/>
      <c r="AO57" s="1006"/>
      <c r="AP57" s="1006"/>
      <c r="AQ57" s="1006"/>
      <c r="AR57" s="1006"/>
      <c r="AS57" s="1006"/>
      <c r="AT57" s="1006"/>
      <c r="AU57" s="1006"/>
      <c r="AV57" s="1019"/>
    </row>
    <row r="58" spans="1:48" ht="14.25" customHeight="1" hidden="1" outlineLevel="1" thickBot="1">
      <c r="A58" s="905">
        <v>390</v>
      </c>
      <c r="B58" s="906"/>
      <c r="C58" s="907"/>
      <c r="D58" s="897"/>
      <c r="E58" s="898"/>
      <c r="F58" s="898"/>
      <c r="G58" s="898"/>
      <c r="H58" s="898"/>
      <c r="I58" s="898"/>
      <c r="J58" s="898"/>
      <c r="K58" s="898"/>
      <c r="L58" s="902"/>
      <c r="M58" s="903"/>
      <c r="N58" s="903"/>
      <c r="O58" s="904"/>
      <c r="P58" s="974"/>
      <c r="Q58" s="975"/>
      <c r="R58" s="974"/>
      <c r="S58" s="975"/>
      <c r="T58" s="1015"/>
      <c r="U58" s="1016"/>
      <c r="V58" s="1016"/>
      <c r="W58" s="1016"/>
      <c r="X58" s="1016"/>
      <c r="Y58" s="1016"/>
      <c r="Z58" s="1016"/>
      <c r="AA58" s="1016"/>
      <c r="AB58" s="1016"/>
      <c r="AC58" s="1016"/>
      <c r="AD58" s="1016"/>
      <c r="AE58" s="1016"/>
      <c r="AF58" s="1016"/>
      <c r="AG58" s="1016"/>
      <c r="AH58" s="1017"/>
      <c r="AI58" s="1006"/>
      <c r="AJ58" s="1006"/>
      <c r="AK58" s="1006"/>
      <c r="AL58" s="1006"/>
      <c r="AM58" s="1006"/>
      <c r="AN58" s="1006"/>
      <c r="AO58" s="1006"/>
      <c r="AP58" s="1006"/>
      <c r="AQ58" s="1006"/>
      <c r="AR58" s="1006"/>
      <c r="AS58" s="1006"/>
      <c r="AT58" s="1006"/>
      <c r="AU58" s="1006"/>
      <c r="AV58" s="1019"/>
    </row>
    <row r="59" spans="1:48" ht="14.25" customHeight="1" hidden="1" outlineLevel="1" thickBot="1">
      <c r="A59" s="905">
        <v>400</v>
      </c>
      <c r="B59" s="906"/>
      <c r="C59" s="907"/>
      <c r="D59" s="897"/>
      <c r="E59" s="898"/>
      <c r="F59" s="898"/>
      <c r="G59" s="898"/>
      <c r="H59" s="898"/>
      <c r="I59" s="898"/>
      <c r="J59" s="898"/>
      <c r="K59" s="898"/>
      <c r="L59" s="902"/>
      <c r="M59" s="903"/>
      <c r="N59" s="903"/>
      <c r="O59" s="904"/>
      <c r="P59" s="974"/>
      <c r="Q59" s="975"/>
      <c r="R59" s="974"/>
      <c r="S59" s="975"/>
      <c r="T59" s="1015"/>
      <c r="U59" s="1016"/>
      <c r="V59" s="1016"/>
      <c r="W59" s="1016"/>
      <c r="X59" s="1016"/>
      <c r="Y59" s="1016"/>
      <c r="Z59" s="1016"/>
      <c r="AA59" s="1016"/>
      <c r="AB59" s="1016"/>
      <c r="AC59" s="1016"/>
      <c r="AD59" s="1016"/>
      <c r="AE59" s="1016"/>
      <c r="AF59" s="1016"/>
      <c r="AG59" s="1016"/>
      <c r="AH59" s="1017"/>
      <c r="AI59" s="1006"/>
      <c r="AJ59" s="1006"/>
      <c r="AK59" s="1006"/>
      <c r="AL59" s="1006"/>
      <c r="AM59" s="1006"/>
      <c r="AN59" s="1006"/>
      <c r="AO59" s="1006"/>
      <c r="AP59" s="1006"/>
      <c r="AQ59" s="1006"/>
      <c r="AR59" s="1006"/>
      <c r="AS59" s="1006"/>
      <c r="AT59" s="1006"/>
      <c r="AU59" s="1006"/>
      <c r="AV59" s="1019"/>
    </row>
    <row r="60" spans="1:48" ht="14.25" customHeight="1" hidden="1" outlineLevel="1" thickBot="1">
      <c r="A60" s="905">
        <v>410</v>
      </c>
      <c r="B60" s="906"/>
      <c r="C60" s="907"/>
      <c r="D60" s="897"/>
      <c r="E60" s="898"/>
      <c r="F60" s="898"/>
      <c r="G60" s="898"/>
      <c r="H60" s="898"/>
      <c r="I60" s="898"/>
      <c r="J60" s="898"/>
      <c r="K60" s="898"/>
      <c r="L60" s="902"/>
      <c r="M60" s="903"/>
      <c r="N60" s="903"/>
      <c r="O60" s="904"/>
      <c r="P60" s="974"/>
      <c r="Q60" s="975"/>
      <c r="R60" s="974"/>
      <c r="S60" s="975"/>
      <c r="T60" s="1015"/>
      <c r="U60" s="1016"/>
      <c r="V60" s="1016"/>
      <c r="W60" s="1016"/>
      <c r="X60" s="1016"/>
      <c r="Y60" s="1016"/>
      <c r="Z60" s="1016"/>
      <c r="AA60" s="1016"/>
      <c r="AB60" s="1016"/>
      <c r="AC60" s="1016"/>
      <c r="AD60" s="1016"/>
      <c r="AE60" s="1016"/>
      <c r="AF60" s="1016"/>
      <c r="AG60" s="1016"/>
      <c r="AH60" s="1017"/>
      <c r="AI60" s="1006"/>
      <c r="AJ60" s="1006"/>
      <c r="AK60" s="1006"/>
      <c r="AL60" s="1006"/>
      <c r="AM60" s="1006"/>
      <c r="AN60" s="1006"/>
      <c r="AO60" s="1006"/>
      <c r="AP60" s="1006"/>
      <c r="AQ60" s="1006"/>
      <c r="AR60" s="1006"/>
      <c r="AS60" s="1006"/>
      <c r="AT60" s="1006"/>
      <c r="AU60" s="1006"/>
      <c r="AV60" s="1019"/>
    </row>
    <row r="61" spans="1:48" ht="14.25" customHeight="1" hidden="1" outlineLevel="1" thickBot="1">
      <c r="A61" s="905">
        <v>420</v>
      </c>
      <c r="B61" s="906"/>
      <c r="C61" s="907"/>
      <c r="D61" s="897"/>
      <c r="E61" s="898"/>
      <c r="F61" s="898"/>
      <c r="G61" s="898"/>
      <c r="H61" s="898"/>
      <c r="I61" s="898"/>
      <c r="J61" s="898"/>
      <c r="K61" s="898"/>
      <c r="L61" s="902"/>
      <c r="M61" s="903"/>
      <c r="N61" s="903"/>
      <c r="O61" s="904"/>
      <c r="P61" s="974"/>
      <c r="Q61" s="975"/>
      <c r="R61" s="974"/>
      <c r="S61" s="975"/>
      <c r="T61" s="1015"/>
      <c r="U61" s="1016"/>
      <c r="V61" s="1016"/>
      <c r="W61" s="1016"/>
      <c r="X61" s="1016"/>
      <c r="Y61" s="1016"/>
      <c r="Z61" s="1016"/>
      <c r="AA61" s="1016"/>
      <c r="AB61" s="1016"/>
      <c r="AC61" s="1016"/>
      <c r="AD61" s="1016"/>
      <c r="AE61" s="1016"/>
      <c r="AF61" s="1016"/>
      <c r="AG61" s="1016"/>
      <c r="AH61" s="1017"/>
      <c r="AI61" s="1006"/>
      <c r="AJ61" s="1006"/>
      <c r="AK61" s="1006"/>
      <c r="AL61" s="1006"/>
      <c r="AM61" s="1006"/>
      <c r="AN61" s="1006"/>
      <c r="AO61" s="1006"/>
      <c r="AP61" s="1006"/>
      <c r="AQ61" s="1006"/>
      <c r="AR61" s="1006"/>
      <c r="AS61" s="1006"/>
      <c r="AT61" s="1006"/>
      <c r="AU61" s="1006"/>
      <c r="AV61" s="1019"/>
    </row>
    <row r="62" spans="1:48" ht="14.25" customHeight="1" hidden="1" outlineLevel="1" thickBot="1">
      <c r="A62" s="905">
        <v>430</v>
      </c>
      <c r="B62" s="906"/>
      <c r="C62" s="907"/>
      <c r="D62" s="897"/>
      <c r="E62" s="898"/>
      <c r="F62" s="898"/>
      <c r="G62" s="898"/>
      <c r="H62" s="898"/>
      <c r="I62" s="898"/>
      <c r="J62" s="898"/>
      <c r="K62" s="898"/>
      <c r="L62" s="902"/>
      <c r="M62" s="903"/>
      <c r="N62" s="903"/>
      <c r="O62" s="904"/>
      <c r="P62" s="974"/>
      <c r="Q62" s="975"/>
      <c r="R62" s="974"/>
      <c r="S62" s="975"/>
      <c r="T62" s="1015"/>
      <c r="U62" s="1016"/>
      <c r="V62" s="1016"/>
      <c r="W62" s="1016"/>
      <c r="X62" s="1016"/>
      <c r="Y62" s="1016"/>
      <c r="Z62" s="1016"/>
      <c r="AA62" s="1016"/>
      <c r="AB62" s="1016"/>
      <c r="AC62" s="1016"/>
      <c r="AD62" s="1016"/>
      <c r="AE62" s="1016"/>
      <c r="AF62" s="1016"/>
      <c r="AG62" s="1016"/>
      <c r="AH62" s="1017"/>
      <c r="AI62" s="1006"/>
      <c r="AJ62" s="1006"/>
      <c r="AK62" s="1006"/>
      <c r="AL62" s="1006"/>
      <c r="AM62" s="1006"/>
      <c r="AN62" s="1006"/>
      <c r="AO62" s="1006"/>
      <c r="AP62" s="1006"/>
      <c r="AQ62" s="1006"/>
      <c r="AR62" s="1006"/>
      <c r="AS62" s="1006"/>
      <c r="AT62" s="1006"/>
      <c r="AU62" s="1006"/>
      <c r="AV62" s="1019"/>
    </row>
    <row r="63" spans="1:48" ht="14.25" customHeight="1" hidden="1" outlineLevel="1" thickBot="1">
      <c r="A63" s="905">
        <v>440</v>
      </c>
      <c r="B63" s="906"/>
      <c r="C63" s="907"/>
      <c r="D63" s="897"/>
      <c r="E63" s="898"/>
      <c r="F63" s="898"/>
      <c r="G63" s="898"/>
      <c r="H63" s="898"/>
      <c r="I63" s="898"/>
      <c r="J63" s="898"/>
      <c r="K63" s="898"/>
      <c r="L63" s="902"/>
      <c r="M63" s="903"/>
      <c r="N63" s="903"/>
      <c r="O63" s="904"/>
      <c r="P63" s="974"/>
      <c r="Q63" s="975"/>
      <c r="R63" s="974"/>
      <c r="S63" s="975"/>
      <c r="T63" s="1015"/>
      <c r="U63" s="1016"/>
      <c r="V63" s="1016"/>
      <c r="W63" s="1016"/>
      <c r="X63" s="1016"/>
      <c r="Y63" s="1016"/>
      <c r="Z63" s="1016"/>
      <c r="AA63" s="1016"/>
      <c r="AB63" s="1016"/>
      <c r="AC63" s="1016"/>
      <c r="AD63" s="1016"/>
      <c r="AE63" s="1016"/>
      <c r="AF63" s="1016"/>
      <c r="AG63" s="1016"/>
      <c r="AH63" s="1017"/>
      <c r="AI63" s="1006"/>
      <c r="AJ63" s="1006"/>
      <c r="AK63" s="1006"/>
      <c r="AL63" s="1006"/>
      <c r="AM63" s="1006"/>
      <c r="AN63" s="1006"/>
      <c r="AO63" s="1006"/>
      <c r="AP63" s="1006"/>
      <c r="AQ63" s="1006"/>
      <c r="AR63" s="1006"/>
      <c r="AS63" s="1006"/>
      <c r="AT63" s="1006"/>
      <c r="AU63" s="1006"/>
      <c r="AV63" s="1019"/>
    </row>
    <row r="64" spans="1:48" ht="14.25" customHeight="1" hidden="1" outlineLevel="1" thickBot="1">
      <c r="A64" s="905">
        <v>450</v>
      </c>
      <c r="B64" s="906"/>
      <c r="C64" s="907"/>
      <c r="D64" s="897"/>
      <c r="E64" s="898"/>
      <c r="F64" s="898"/>
      <c r="G64" s="898"/>
      <c r="H64" s="898"/>
      <c r="I64" s="898"/>
      <c r="J64" s="898"/>
      <c r="K64" s="898"/>
      <c r="L64" s="902"/>
      <c r="M64" s="903"/>
      <c r="N64" s="903"/>
      <c r="O64" s="904"/>
      <c r="P64" s="974"/>
      <c r="Q64" s="975"/>
      <c r="R64" s="974"/>
      <c r="S64" s="975"/>
      <c r="T64" s="1015"/>
      <c r="U64" s="1016"/>
      <c r="V64" s="1016"/>
      <c r="W64" s="1016"/>
      <c r="X64" s="1016"/>
      <c r="Y64" s="1016"/>
      <c r="Z64" s="1016"/>
      <c r="AA64" s="1016"/>
      <c r="AB64" s="1016"/>
      <c r="AC64" s="1016"/>
      <c r="AD64" s="1016"/>
      <c r="AE64" s="1016"/>
      <c r="AF64" s="1016"/>
      <c r="AG64" s="1016"/>
      <c r="AH64" s="1017"/>
      <c r="AI64" s="1006"/>
      <c r="AJ64" s="1006"/>
      <c r="AK64" s="1006"/>
      <c r="AL64" s="1006"/>
      <c r="AM64" s="1006"/>
      <c r="AN64" s="1006"/>
      <c r="AO64" s="1006"/>
      <c r="AP64" s="1006"/>
      <c r="AQ64" s="1006"/>
      <c r="AR64" s="1006"/>
      <c r="AS64" s="1006"/>
      <c r="AT64" s="1006"/>
      <c r="AU64" s="1006"/>
      <c r="AV64" s="1019"/>
    </row>
    <row r="65" spans="1:48" ht="14.25" customHeight="1" hidden="1" outlineLevel="1" thickBot="1">
      <c r="A65" s="905">
        <v>460</v>
      </c>
      <c r="B65" s="906"/>
      <c r="C65" s="907"/>
      <c r="D65" s="897"/>
      <c r="E65" s="898"/>
      <c r="F65" s="898"/>
      <c r="G65" s="898"/>
      <c r="H65" s="898"/>
      <c r="I65" s="898"/>
      <c r="J65" s="898"/>
      <c r="K65" s="898"/>
      <c r="L65" s="902"/>
      <c r="M65" s="903"/>
      <c r="N65" s="903"/>
      <c r="O65" s="904"/>
      <c r="P65" s="974"/>
      <c r="Q65" s="975"/>
      <c r="R65" s="974"/>
      <c r="S65" s="975"/>
      <c r="T65" s="1015"/>
      <c r="U65" s="1016"/>
      <c r="V65" s="1016"/>
      <c r="W65" s="1016"/>
      <c r="X65" s="1016"/>
      <c r="Y65" s="1016"/>
      <c r="Z65" s="1016"/>
      <c r="AA65" s="1016"/>
      <c r="AB65" s="1016"/>
      <c r="AC65" s="1016"/>
      <c r="AD65" s="1016"/>
      <c r="AE65" s="1016"/>
      <c r="AF65" s="1016"/>
      <c r="AG65" s="1016"/>
      <c r="AH65" s="1017"/>
      <c r="AI65" s="1006"/>
      <c r="AJ65" s="1006"/>
      <c r="AK65" s="1006"/>
      <c r="AL65" s="1006"/>
      <c r="AM65" s="1006"/>
      <c r="AN65" s="1006"/>
      <c r="AO65" s="1006"/>
      <c r="AP65" s="1006"/>
      <c r="AQ65" s="1006"/>
      <c r="AR65" s="1006"/>
      <c r="AS65" s="1006"/>
      <c r="AT65" s="1006"/>
      <c r="AU65" s="1006"/>
      <c r="AV65" s="1019"/>
    </row>
    <row r="66" spans="1:48" ht="14.25" customHeight="1" hidden="1" outlineLevel="1" thickBot="1">
      <c r="A66" s="905">
        <v>470</v>
      </c>
      <c r="B66" s="906"/>
      <c r="C66" s="907"/>
      <c r="D66" s="897"/>
      <c r="E66" s="898"/>
      <c r="F66" s="898"/>
      <c r="G66" s="898"/>
      <c r="H66" s="898"/>
      <c r="I66" s="898"/>
      <c r="J66" s="898"/>
      <c r="K66" s="898"/>
      <c r="L66" s="902"/>
      <c r="M66" s="903"/>
      <c r="N66" s="903"/>
      <c r="O66" s="904"/>
      <c r="P66" s="974"/>
      <c r="Q66" s="975"/>
      <c r="R66" s="974"/>
      <c r="S66" s="975"/>
      <c r="T66" s="1015"/>
      <c r="U66" s="1016"/>
      <c r="V66" s="1016"/>
      <c r="W66" s="1016"/>
      <c r="X66" s="1016"/>
      <c r="Y66" s="1016"/>
      <c r="Z66" s="1016"/>
      <c r="AA66" s="1016"/>
      <c r="AB66" s="1016"/>
      <c r="AC66" s="1016"/>
      <c r="AD66" s="1016"/>
      <c r="AE66" s="1016"/>
      <c r="AF66" s="1016"/>
      <c r="AG66" s="1016"/>
      <c r="AH66" s="1017"/>
      <c r="AI66" s="1006"/>
      <c r="AJ66" s="1006"/>
      <c r="AK66" s="1006"/>
      <c r="AL66" s="1006"/>
      <c r="AM66" s="1006"/>
      <c r="AN66" s="1006"/>
      <c r="AO66" s="1006"/>
      <c r="AP66" s="1006"/>
      <c r="AQ66" s="1006"/>
      <c r="AR66" s="1006"/>
      <c r="AS66" s="1006"/>
      <c r="AT66" s="1006"/>
      <c r="AU66" s="1006"/>
      <c r="AV66" s="1019"/>
    </row>
    <row r="67" spans="1:48" ht="14.25" customHeight="1" hidden="1" outlineLevel="1" thickBot="1">
      <c r="A67" s="905">
        <v>480</v>
      </c>
      <c r="B67" s="906"/>
      <c r="C67" s="907"/>
      <c r="D67" s="897"/>
      <c r="E67" s="898"/>
      <c r="F67" s="898"/>
      <c r="G67" s="898"/>
      <c r="H67" s="898"/>
      <c r="I67" s="898"/>
      <c r="J67" s="898"/>
      <c r="K67" s="898"/>
      <c r="L67" s="902"/>
      <c r="M67" s="903"/>
      <c r="N67" s="903"/>
      <c r="O67" s="904"/>
      <c r="P67" s="974"/>
      <c r="Q67" s="975"/>
      <c r="R67" s="974"/>
      <c r="S67" s="975"/>
      <c r="T67" s="1015"/>
      <c r="U67" s="1016"/>
      <c r="V67" s="1016"/>
      <c r="W67" s="1016"/>
      <c r="X67" s="1016"/>
      <c r="Y67" s="1016"/>
      <c r="Z67" s="1016"/>
      <c r="AA67" s="1016"/>
      <c r="AB67" s="1016"/>
      <c r="AC67" s="1016"/>
      <c r="AD67" s="1016"/>
      <c r="AE67" s="1016"/>
      <c r="AF67" s="1016"/>
      <c r="AG67" s="1016"/>
      <c r="AH67" s="1017"/>
      <c r="AI67" s="1006"/>
      <c r="AJ67" s="1006"/>
      <c r="AK67" s="1006"/>
      <c r="AL67" s="1006"/>
      <c r="AM67" s="1006"/>
      <c r="AN67" s="1006"/>
      <c r="AO67" s="1006"/>
      <c r="AP67" s="1006"/>
      <c r="AQ67" s="1006"/>
      <c r="AR67" s="1006"/>
      <c r="AS67" s="1006"/>
      <c r="AT67" s="1006"/>
      <c r="AU67" s="1006"/>
      <c r="AV67" s="1019"/>
    </row>
    <row r="68" spans="1:48" ht="14.25" customHeight="1" hidden="1" outlineLevel="1" thickBot="1">
      <c r="A68" s="905">
        <v>490</v>
      </c>
      <c r="B68" s="906"/>
      <c r="C68" s="907"/>
      <c r="D68" s="897"/>
      <c r="E68" s="898"/>
      <c r="F68" s="898"/>
      <c r="G68" s="898"/>
      <c r="H68" s="898"/>
      <c r="I68" s="898"/>
      <c r="J68" s="898"/>
      <c r="K68" s="898"/>
      <c r="L68" s="902"/>
      <c r="M68" s="903"/>
      <c r="N68" s="903"/>
      <c r="O68" s="904"/>
      <c r="P68" s="974"/>
      <c r="Q68" s="975"/>
      <c r="R68" s="974"/>
      <c r="S68" s="975"/>
      <c r="T68" s="1015"/>
      <c r="U68" s="1016"/>
      <c r="V68" s="1016"/>
      <c r="W68" s="1016"/>
      <c r="X68" s="1016"/>
      <c r="Y68" s="1016"/>
      <c r="Z68" s="1016"/>
      <c r="AA68" s="1016"/>
      <c r="AB68" s="1016"/>
      <c r="AC68" s="1016"/>
      <c r="AD68" s="1016"/>
      <c r="AE68" s="1016"/>
      <c r="AF68" s="1016"/>
      <c r="AG68" s="1016"/>
      <c r="AH68" s="1017"/>
      <c r="AI68" s="1006"/>
      <c r="AJ68" s="1006"/>
      <c r="AK68" s="1006"/>
      <c r="AL68" s="1006"/>
      <c r="AM68" s="1006"/>
      <c r="AN68" s="1006"/>
      <c r="AO68" s="1006"/>
      <c r="AP68" s="1006"/>
      <c r="AQ68" s="1006"/>
      <c r="AR68" s="1006"/>
      <c r="AS68" s="1006"/>
      <c r="AT68" s="1006"/>
      <c r="AU68" s="1006"/>
      <c r="AV68" s="1019"/>
    </row>
    <row r="69" spans="1:48" ht="14.25" customHeight="1" hidden="1" outlineLevel="1" thickBot="1">
      <c r="A69" s="905">
        <v>500</v>
      </c>
      <c r="B69" s="906"/>
      <c r="C69" s="907"/>
      <c r="D69" s="897"/>
      <c r="E69" s="898"/>
      <c r="F69" s="898"/>
      <c r="G69" s="898"/>
      <c r="H69" s="898"/>
      <c r="I69" s="898"/>
      <c r="J69" s="898"/>
      <c r="K69" s="898"/>
      <c r="L69" s="902"/>
      <c r="M69" s="903"/>
      <c r="N69" s="903"/>
      <c r="O69" s="904"/>
      <c r="P69" s="974"/>
      <c r="Q69" s="975"/>
      <c r="R69" s="974"/>
      <c r="S69" s="975"/>
      <c r="T69" s="1015"/>
      <c r="U69" s="1016"/>
      <c r="V69" s="1016"/>
      <c r="W69" s="1016"/>
      <c r="X69" s="1016"/>
      <c r="Y69" s="1016"/>
      <c r="Z69" s="1016"/>
      <c r="AA69" s="1016"/>
      <c r="AB69" s="1016"/>
      <c r="AC69" s="1016"/>
      <c r="AD69" s="1016"/>
      <c r="AE69" s="1016"/>
      <c r="AF69" s="1016"/>
      <c r="AG69" s="1016"/>
      <c r="AH69" s="1017"/>
      <c r="AI69" s="1006"/>
      <c r="AJ69" s="1006"/>
      <c r="AK69" s="1006"/>
      <c r="AL69" s="1006"/>
      <c r="AM69" s="1006"/>
      <c r="AN69" s="1006"/>
      <c r="AO69" s="1006"/>
      <c r="AP69" s="1006"/>
      <c r="AQ69" s="1006"/>
      <c r="AR69" s="1006"/>
      <c r="AS69" s="1006"/>
      <c r="AT69" s="1006"/>
      <c r="AU69" s="1006"/>
      <c r="AV69" s="1019"/>
    </row>
    <row r="70" spans="1:48" ht="14.25" customHeight="1" hidden="1" outlineLevel="1" thickBot="1">
      <c r="A70" s="905">
        <v>510</v>
      </c>
      <c r="B70" s="906"/>
      <c r="C70" s="907"/>
      <c r="D70" s="897"/>
      <c r="E70" s="898"/>
      <c r="F70" s="898"/>
      <c r="G70" s="898"/>
      <c r="H70" s="898"/>
      <c r="I70" s="898"/>
      <c r="J70" s="898"/>
      <c r="K70" s="898"/>
      <c r="L70" s="902"/>
      <c r="M70" s="903"/>
      <c r="N70" s="903"/>
      <c r="O70" s="904"/>
      <c r="P70" s="974"/>
      <c r="Q70" s="975"/>
      <c r="R70" s="974"/>
      <c r="S70" s="975"/>
      <c r="T70" s="1015"/>
      <c r="U70" s="1016"/>
      <c r="V70" s="1016"/>
      <c r="W70" s="1016"/>
      <c r="X70" s="1016"/>
      <c r="Y70" s="1016"/>
      <c r="Z70" s="1016"/>
      <c r="AA70" s="1016"/>
      <c r="AB70" s="1016"/>
      <c r="AC70" s="1016"/>
      <c r="AD70" s="1016"/>
      <c r="AE70" s="1016"/>
      <c r="AF70" s="1016"/>
      <c r="AG70" s="1016"/>
      <c r="AH70" s="1017"/>
      <c r="AI70" s="1006"/>
      <c r="AJ70" s="1006"/>
      <c r="AK70" s="1006"/>
      <c r="AL70" s="1006"/>
      <c r="AM70" s="1006"/>
      <c r="AN70" s="1006"/>
      <c r="AO70" s="1006"/>
      <c r="AP70" s="1006"/>
      <c r="AQ70" s="1006"/>
      <c r="AR70" s="1006"/>
      <c r="AS70" s="1006"/>
      <c r="AT70" s="1006"/>
      <c r="AU70" s="1006"/>
      <c r="AV70" s="1019"/>
    </row>
    <row r="71" spans="1:48" ht="14.25" customHeight="1" hidden="1" outlineLevel="1" thickBot="1">
      <c r="A71" s="905">
        <v>520</v>
      </c>
      <c r="B71" s="906"/>
      <c r="C71" s="907"/>
      <c r="D71" s="897"/>
      <c r="E71" s="898"/>
      <c r="F71" s="898"/>
      <c r="G71" s="898"/>
      <c r="H71" s="898"/>
      <c r="I71" s="898"/>
      <c r="J71" s="898"/>
      <c r="K71" s="898"/>
      <c r="L71" s="902"/>
      <c r="M71" s="903"/>
      <c r="N71" s="903"/>
      <c r="O71" s="904"/>
      <c r="P71" s="974"/>
      <c r="Q71" s="975"/>
      <c r="R71" s="974"/>
      <c r="S71" s="975"/>
      <c r="T71" s="1015"/>
      <c r="U71" s="1016"/>
      <c r="V71" s="1016"/>
      <c r="W71" s="1016"/>
      <c r="X71" s="1016"/>
      <c r="Y71" s="1016"/>
      <c r="Z71" s="1016"/>
      <c r="AA71" s="1016"/>
      <c r="AB71" s="1016"/>
      <c r="AC71" s="1016"/>
      <c r="AD71" s="1016"/>
      <c r="AE71" s="1016"/>
      <c r="AF71" s="1016"/>
      <c r="AG71" s="1016"/>
      <c r="AH71" s="1017"/>
      <c r="AI71" s="1006"/>
      <c r="AJ71" s="1006"/>
      <c r="AK71" s="1006"/>
      <c r="AL71" s="1006"/>
      <c r="AM71" s="1006"/>
      <c r="AN71" s="1006"/>
      <c r="AO71" s="1006"/>
      <c r="AP71" s="1006"/>
      <c r="AQ71" s="1006"/>
      <c r="AR71" s="1006"/>
      <c r="AS71" s="1006"/>
      <c r="AT71" s="1006"/>
      <c r="AU71" s="1006"/>
      <c r="AV71" s="1019"/>
    </row>
    <row r="72" spans="1:48" ht="14.25" customHeight="1" hidden="1" outlineLevel="1" thickBot="1">
      <c r="A72" s="905">
        <v>530</v>
      </c>
      <c r="B72" s="906"/>
      <c r="C72" s="907"/>
      <c r="D72" s="897"/>
      <c r="E72" s="898"/>
      <c r="F72" s="898"/>
      <c r="G72" s="898"/>
      <c r="H72" s="898"/>
      <c r="I72" s="898"/>
      <c r="J72" s="898"/>
      <c r="K72" s="898"/>
      <c r="L72" s="902"/>
      <c r="M72" s="903"/>
      <c r="N72" s="903"/>
      <c r="O72" s="904"/>
      <c r="P72" s="974"/>
      <c r="Q72" s="975"/>
      <c r="R72" s="974"/>
      <c r="S72" s="975"/>
      <c r="T72" s="1015"/>
      <c r="U72" s="1016"/>
      <c r="V72" s="1016"/>
      <c r="W72" s="1016"/>
      <c r="X72" s="1016"/>
      <c r="Y72" s="1016"/>
      <c r="Z72" s="1016"/>
      <c r="AA72" s="1016"/>
      <c r="AB72" s="1016"/>
      <c r="AC72" s="1016"/>
      <c r="AD72" s="1016"/>
      <c r="AE72" s="1016"/>
      <c r="AF72" s="1016"/>
      <c r="AG72" s="1016"/>
      <c r="AH72" s="1017"/>
      <c r="AI72" s="1006"/>
      <c r="AJ72" s="1006"/>
      <c r="AK72" s="1006"/>
      <c r="AL72" s="1006"/>
      <c r="AM72" s="1006"/>
      <c r="AN72" s="1006"/>
      <c r="AO72" s="1006"/>
      <c r="AP72" s="1006"/>
      <c r="AQ72" s="1006"/>
      <c r="AR72" s="1006"/>
      <c r="AS72" s="1006"/>
      <c r="AT72" s="1006"/>
      <c r="AU72" s="1006"/>
      <c r="AV72" s="1019"/>
    </row>
    <row r="73" spans="1:48" ht="14.25" customHeight="1" hidden="1" outlineLevel="1" thickBot="1">
      <c r="A73" s="905">
        <v>540</v>
      </c>
      <c r="B73" s="906"/>
      <c r="C73" s="907"/>
      <c r="D73" s="897"/>
      <c r="E73" s="898"/>
      <c r="F73" s="898"/>
      <c r="G73" s="898"/>
      <c r="H73" s="898"/>
      <c r="I73" s="898"/>
      <c r="J73" s="898"/>
      <c r="K73" s="898"/>
      <c r="L73" s="902"/>
      <c r="M73" s="903"/>
      <c r="N73" s="903"/>
      <c r="O73" s="904"/>
      <c r="P73" s="974"/>
      <c r="Q73" s="975"/>
      <c r="R73" s="974"/>
      <c r="S73" s="975"/>
      <c r="T73" s="1015"/>
      <c r="U73" s="1016"/>
      <c r="V73" s="1016"/>
      <c r="W73" s="1016"/>
      <c r="X73" s="1016"/>
      <c r="Y73" s="1016"/>
      <c r="Z73" s="1016"/>
      <c r="AA73" s="1016"/>
      <c r="AB73" s="1016"/>
      <c r="AC73" s="1016"/>
      <c r="AD73" s="1016"/>
      <c r="AE73" s="1016"/>
      <c r="AF73" s="1016"/>
      <c r="AG73" s="1016"/>
      <c r="AH73" s="1017"/>
      <c r="AI73" s="1006"/>
      <c r="AJ73" s="1006"/>
      <c r="AK73" s="1006"/>
      <c r="AL73" s="1006"/>
      <c r="AM73" s="1006"/>
      <c r="AN73" s="1006"/>
      <c r="AO73" s="1006"/>
      <c r="AP73" s="1006"/>
      <c r="AQ73" s="1006"/>
      <c r="AR73" s="1006"/>
      <c r="AS73" s="1006"/>
      <c r="AT73" s="1006"/>
      <c r="AU73" s="1006"/>
      <c r="AV73" s="1019"/>
    </row>
    <row r="74" spans="1:48" ht="14.25" customHeight="1" hidden="1" outlineLevel="1" thickBot="1">
      <c r="A74" s="905">
        <v>550</v>
      </c>
      <c r="B74" s="906"/>
      <c r="C74" s="907"/>
      <c r="D74" s="897"/>
      <c r="E74" s="898"/>
      <c r="F74" s="898"/>
      <c r="G74" s="898"/>
      <c r="H74" s="898"/>
      <c r="I74" s="898"/>
      <c r="J74" s="898"/>
      <c r="K74" s="898"/>
      <c r="L74" s="902"/>
      <c r="M74" s="903"/>
      <c r="N74" s="903"/>
      <c r="O74" s="904"/>
      <c r="P74" s="974"/>
      <c r="Q74" s="975"/>
      <c r="R74" s="974"/>
      <c r="S74" s="975"/>
      <c r="T74" s="1015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16"/>
      <c r="AG74" s="1016"/>
      <c r="AH74" s="1017"/>
      <c r="AI74" s="1006"/>
      <c r="AJ74" s="1006"/>
      <c r="AK74" s="1006"/>
      <c r="AL74" s="1006"/>
      <c r="AM74" s="1006"/>
      <c r="AN74" s="1006"/>
      <c r="AO74" s="1006"/>
      <c r="AP74" s="1006"/>
      <c r="AQ74" s="1006"/>
      <c r="AR74" s="1006"/>
      <c r="AS74" s="1006"/>
      <c r="AT74" s="1006"/>
      <c r="AU74" s="1006"/>
      <c r="AV74" s="1019"/>
    </row>
    <row r="75" spans="1:48" ht="14.25" customHeight="1" hidden="1" outlineLevel="1" thickBot="1">
      <c r="A75" s="905">
        <v>560</v>
      </c>
      <c r="B75" s="906"/>
      <c r="C75" s="907"/>
      <c r="D75" s="897"/>
      <c r="E75" s="898"/>
      <c r="F75" s="898"/>
      <c r="G75" s="898"/>
      <c r="H75" s="898"/>
      <c r="I75" s="898"/>
      <c r="J75" s="898"/>
      <c r="K75" s="898"/>
      <c r="L75" s="902"/>
      <c r="M75" s="903"/>
      <c r="N75" s="903"/>
      <c r="O75" s="904"/>
      <c r="P75" s="974"/>
      <c r="Q75" s="975"/>
      <c r="R75" s="974"/>
      <c r="S75" s="975"/>
      <c r="T75" s="1015"/>
      <c r="U75" s="1016"/>
      <c r="V75" s="1016"/>
      <c r="W75" s="1016"/>
      <c r="X75" s="1016"/>
      <c r="Y75" s="1016"/>
      <c r="Z75" s="1016"/>
      <c r="AA75" s="1016"/>
      <c r="AB75" s="1016"/>
      <c r="AC75" s="1016"/>
      <c r="AD75" s="1016"/>
      <c r="AE75" s="1016"/>
      <c r="AF75" s="1016"/>
      <c r="AG75" s="1016"/>
      <c r="AH75" s="1017"/>
      <c r="AI75" s="1006"/>
      <c r="AJ75" s="1006"/>
      <c r="AK75" s="1006"/>
      <c r="AL75" s="1006"/>
      <c r="AM75" s="1006"/>
      <c r="AN75" s="1006"/>
      <c r="AO75" s="1006"/>
      <c r="AP75" s="1006"/>
      <c r="AQ75" s="1006"/>
      <c r="AR75" s="1006"/>
      <c r="AS75" s="1006"/>
      <c r="AT75" s="1006"/>
      <c r="AU75" s="1006"/>
      <c r="AV75" s="1019"/>
    </row>
    <row r="76" spans="1:48" ht="14.25" customHeight="1" hidden="1" outlineLevel="1" thickBot="1">
      <c r="A76" s="905">
        <v>570</v>
      </c>
      <c r="B76" s="906"/>
      <c r="C76" s="907"/>
      <c r="D76" s="897"/>
      <c r="E76" s="898"/>
      <c r="F76" s="898"/>
      <c r="G76" s="898"/>
      <c r="H76" s="898"/>
      <c r="I76" s="898"/>
      <c r="J76" s="898"/>
      <c r="K76" s="898"/>
      <c r="L76" s="902"/>
      <c r="M76" s="903"/>
      <c r="N76" s="903"/>
      <c r="O76" s="904"/>
      <c r="P76" s="974"/>
      <c r="Q76" s="975"/>
      <c r="R76" s="974"/>
      <c r="S76" s="975"/>
      <c r="T76" s="1015"/>
      <c r="U76" s="1016"/>
      <c r="V76" s="1016"/>
      <c r="W76" s="1016"/>
      <c r="X76" s="1016"/>
      <c r="Y76" s="1016"/>
      <c r="Z76" s="1016"/>
      <c r="AA76" s="1016"/>
      <c r="AB76" s="1016"/>
      <c r="AC76" s="1016"/>
      <c r="AD76" s="1016"/>
      <c r="AE76" s="1016"/>
      <c r="AF76" s="1016"/>
      <c r="AG76" s="1016"/>
      <c r="AH76" s="1017"/>
      <c r="AI76" s="1006"/>
      <c r="AJ76" s="1006"/>
      <c r="AK76" s="1006"/>
      <c r="AL76" s="1006"/>
      <c r="AM76" s="1006"/>
      <c r="AN76" s="1006"/>
      <c r="AO76" s="1006"/>
      <c r="AP76" s="1006"/>
      <c r="AQ76" s="1006"/>
      <c r="AR76" s="1006"/>
      <c r="AS76" s="1006"/>
      <c r="AT76" s="1006"/>
      <c r="AU76" s="1006"/>
      <c r="AV76" s="1019"/>
    </row>
    <row r="77" spans="1:48" ht="14.25" customHeight="1" hidden="1" outlineLevel="1" thickBot="1">
      <c r="A77" s="905">
        <v>580</v>
      </c>
      <c r="B77" s="906"/>
      <c r="C77" s="907"/>
      <c r="D77" s="897"/>
      <c r="E77" s="898"/>
      <c r="F77" s="898"/>
      <c r="G77" s="898"/>
      <c r="H77" s="898"/>
      <c r="I77" s="898"/>
      <c r="J77" s="898"/>
      <c r="K77" s="898"/>
      <c r="L77" s="902"/>
      <c r="M77" s="903"/>
      <c r="N77" s="903"/>
      <c r="O77" s="904"/>
      <c r="P77" s="974"/>
      <c r="Q77" s="975"/>
      <c r="R77" s="974"/>
      <c r="S77" s="975"/>
      <c r="T77" s="1015"/>
      <c r="U77" s="1016"/>
      <c r="V77" s="1016"/>
      <c r="W77" s="1016"/>
      <c r="X77" s="1016"/>
      <c r="Y77" s="1016"/>
      <c r="Z77" s="1016"/>
      <c r="AA77" s="1016"/>
      <c r="AB77" s="1016"/>
      <c r="AC77" s="1016"/>
      <c r="AD77" s="1016"/>
      <c r="AE77" s="1016"/>
      <c r="AF77" s="1016"/>
      <c r="AG77" s="1016"/>
      <c r="AH77" s="1017"/>
      <c r="AI77" s="1006"/>
      <c r="AJ77" s="1006"/>
      <c r="AK77" s="1006"/>
      <c r="AL77" s="1006"/>
      <c r="AM77" s="1006"/>
      <c r="AN77" s="1006"/>
      <c r="AO77" s="1006"/>
      <c r="AP77" s="1006"/>
      <c r="AQ77" s="1006"/>
      <c r="AR77" s="1006"/>
      <c r="AS77" s="1006"/>
      <c r="AT77" s="1006"/>
      <c r="AU77" s="1006"/>
      <c r="AV77" s="1019"/>
    </row>
    <row r="78" spans="1:48" ht="14.25" customHeight="1" hidden="1" outlineLevel="1" thickBot="1">
      <c r="A78" s="905">
        <v>590</v>
      </c>
      <c r="B78" s="906"/>
      <c r="C78" s="907"/>
      <c r="D78" s="897"/>
      <c r="E78" s="898"/>
      <c r="F78" s="898"/>
      <c r="G78" s="898"/>
      <c r="H78" s="898"/>
      <c r="I78" s="898"/>
      <c r="J78" s="898"/>
      <c r="K78" s="898"/>
      <c r="L78" s="902"/>
      <c r="M78" s="903"/>
      <c r="N78" s="903"/>
      <c r="O78" s="904"/>
      <c r="P78" s="974"/>
      <c r="Q78" s="975"/>
      <c r="R78" s="974"/>
      <c r="S78" s="975"/>
      <c r="T78" s="1015"/>
      <c r="U78" s="1016"/>
      <c r="V78" s="1016"/>
      <c r="W78" s="1016"/>
      <c r="X78" s="1016"/>
      <c r="Y78" s="1016"/>
      <c r="Z78" s="1016"/>
      <c r="AA78" s="1016"/>
      <c r="AB78" s="1016"/>
      <c r="AC78" s="1016"/>
      <c r="AD78" s="1016"/>
      <c r="AE78" s="1016"/>
      <c r="AF78" s="1016"/>
      <c r="AG78" s="1016"/>
      <c r="AH78" s="1017"/>
      <c r="AI78" s="1006"/>
      <c r="AJ78" s="1006"/>
      <c r="AK78" s="1006"/>
      <c r="AL78" s="1006"/>
      <c r="AM78" s="1006"/>
      <c r="AN78" s="1006"/>
      <c r="AO78" s="1006"/>
      <c r="AP78" s="1006"/>
      <c r="AQ78" s="1006"/>
      <c r="AR78" s="1006"/>
      <c r="AS78" s="1006"/>
      <c r="AT78" s="1006"/>
      <c r="AU78" s="1006"/>
      <c r="AV78" s="1019"/>
    </row>
    <row r="79" spans="1:48" ht="14.25" customHeight="1" hidden="1" outlineLevel="1" thickBot="1">
      <c r="A79" s="905">
        <v>600</v>
      </c>
      <c r="B79" s="906"/>
      <c r="C79" s="907"/>
      <c r="D79" s="897"/>
      <c r="E79" s="898"/>
      <c r="F79" s="898"/>
      <c r="G79" s="898"/>
      <c r="H79" s="898"/>
      <c r="I79" s="898"/>
      <c r="J79" s="898"/>
      <c r="K79" s="898"/>
      <c r="L79" s="902"/>
      <c r="M79" s="903"/>
      <c r="N79" s="903"/>
      <c r="O79" s="904"/>
      <c r="P79" s="974"/>
      <c r="Q79" s="975"/>
      <c r="R79" s="974"/>
      <c r="S79" s="975"/>
      <c r="T79" s="1015"/>
      <c r="U79" s="1016"/>
      <c r="V79" s="1016"/>
      <c r="W79" s="1016"/>
      <c r="X79" s="1016"/>
      <c r="Y79" s="1016"/>
      <c r="Z79" s="1016"/>
      <c r="AA79" s="1016"/>
      <c r="AB79" s="1016"/>
      <c r="AC79" s="1016"/>
      <c r="AD79" s="1016"/>
      <c r="AE79" s="1016"/>
      <c r="AF79" s="1016"/>
      <c r="AG79" s="1016"/>
      <c r="AH79" s="1017"/>
      <c r="AI79" s="1006"/>
      <c r="AJ79" s="1006"/>
      <c r="AK79" s="1006"/>
      <c r="AL79" s="1006"/>
      <c r="AM79" s="1006"/>
      <c r="AN79" s="1006"/>
      <c r="AO79" s="1006"/>
      <c r="AP79" s="1006"/>
      <c r="AQ79" s="1006"/>
      <c r="AR79" s="1006"/>
      <c r="AS79" s="1006"/>
      <c r="AT79" s="1006"/>
      <c r="AU79" s="1006"/>
      <c r="AV79" s="1019"/>
    </row>
    <row r="80" spans="1:48" ht="14.25" customHeight="1" hidden="1" outlineLevel="1" thickBot="1">
      <c r="A80" s="905">
        <v>610</v>
      </c>
      <c r="B80" s="906"/>
      <c r="C80" s="907"/>
      <c r="D80" s="897"/>
      <c r="E80" s="898"/>
      <c r="F80" s="898"/>
      <c r="G80" s="898"/>
      <c r="H80" s="898"/>
      <c r="I80" s="898"/>
      <c r="J80" s="898"/>
      <c r="K80" s="898"/>
      <c r="L80" s="902"/>
      <c r="M80" s="903"/>
      <c r="N80" s="903"/>
      <c r="O80" s="904"/>
      <c r="P80" s="974"/>
      <c r="Q80" s="975"/>
      <c r="R80" s="974"/>
      <c r="S80" s="975"/>
      <c r="T80" s="1015"/>
      <c r="U80" s="1016"/>
      <c r="V80" s="1016"/>
      <c r="W80" s="1016"/>
      <c r="X80" s="1016"/>
      <c r="Y80" s="1016"/>
      <c r="Z80" s="1016"/>
      <c r="AA80" s="1016"/>
      <c r="AB80" s="1016"/>
      <c r="AC80" s="1016"/>
      <c r="AD80" s="1016"/>
      <c r="AE80" s="1016"/>
      <c r="AF80" s="1016"/>
      <c r="AG80" s="1016"/>
      <c r="AH80" s="1017"/>
      <c r="AI80" s="1006"/>
      <c r="AJ80" s="1006"/>
      <c r="AK80" s="1006"/>
      <c r="AL80" s="1006"/>
      <c r="AM80" s="1006"/>
      <c r="AN80" s="1006"/>
      <c r="AO80" s="1006"/>
      <c r="AP80" s="1006"/>
      <c r="AQ80" s="1006"/>
      <c r="AR80" s="1006"/>
      <c r="AS80" s="1006"/>
      <c r="AT80" s="1006"/>
      <c r="AU80" s="1006"/>
      <c r="AV80" s="1019"/>
    </row>
    <row r="81" spans="1:48" ht="14.25" customHeight="1" hidden="1" outlineLevel="1" thickBot="1">
      <c r="A81" s="905">
        <v>620</v>
      </c>
      <c r="B81" s="906"/>
      <c r="C81" s="907"/>
      <c r="D81" s="897"/>
      <c r="E81" s="898"/>
      <c r="F81" s="898"/>
      <c r="G81" s="898"/>
      <c r="H81" s="898"/>
      <c r="I81" s="898"/>
      <c r="J81" s="898"/>
      <c r="K81" s="898"/>
      <c r="L81" s="902"/>
      <c r="M81" s="903"/>
      <c r="N81" s="903"/>
      <c r="O81" s="904"/>
      <c r="P81" s="974"/>
      <c r="Q81" s="975"/>
      <c r="R81" s="974"/>
      <c r="S81" s="975"/>
      <c r="T81" s="1015"/>
      <c r="U81" s="1016"/>
      <c r="V81" s="1016"/>
      <c r="W81" s="1016"/>
      <c r="X81" s="1016"/>
      <c r="Y81" s="1016"/>
      <c r="Z81" s="1016"/>
      <c r="AA81" s="1016"/>
      <c r="AB81" s="1016"/>
      <c r="AC81" s="1016"/>
      <c r="AD81" s="1016"/>
      <c r="AE81" s="1016"/>
      <c r="AF81" s="1016"/>
      <c r="AG81" s="1016"/>
      <c r="AH81" s="1017"/>
      <c r="AI81" s="1006"/>
      <c r="AJ81" s="1006"/>
      <c r="AK81" s="1006"/>
      <c r="AL81" s="1006"/>
      <c r="AM81" s="1006"/>
      <c r="AN81" s="1006"/>
      <c r="AO81" s="1006"/>
      <c r="AP81" s="1006"/>
      <c r="AQ81" s="1006"/>
      <c r="AR81" s="1006"/>
      <c r="AS81" s="1006"/>
      <c r="AT81" s="1006"/>
      <c r="AU81" s="1006"/>
      <c r="AV81" s="1019"/>
    </row>
    <row r="82" spans="1:48" ht="14.25" customHeight="1" hidden="1" outlineLevel="1" thickBot="1">
      <c r="A82" s="905">
        <v>630</v>
      </c>
      <c r="B82" s="906"/>
      <c r="C82" s="907"/>
      <c r="D82" s="897"/>
      <c r="E82" s="898"/>
      <c r="F82" s="898"/>
      <c r="G82" s="898"/>
      <c r="H82" s="898"/>
      <c r="I82" s="898"/>
      <c r="J82" s="898"/>
      <c r="K82" s="898"/>
      <c r="L82" s="902"/>
      <c r="M82" s="903"/>
      <c r="N82" s="903"/>
      <c r="O82" s="904"/>
      <c r="P82" s="974"/>
      <c r="Q82" s="975"/>
      <c r="R82" s="974"/>
      <c r="S82" s="975"/>
      <c r="T82" s="1015"/>
      <c r="U82" s="1016"/>
      <c r="V82" s="1016"/>
      <c r="W82" s="1016"/>
      <c r="X82" s="1016"/>
      <c r="Y82" s="1016"/>
      <c r="Z82" s="1016"/>
      <c r="AA82" s="1016"/>
      <c r="AB82" s="1016"/>
      <c r="AC82" s="1016"/>
      <c r="AD82" s="1016"/>
      <c r="AE82" s="1016"/>
      <c r="AF82" s="1016"/>
      <c r="AG82" s="1016"/>
      <c r="AH82" s="1017"/>
      <c r="AI82" s="1006"/>
      <c r="AJ82" s="1006"/>
      <c r="AK82" s="1006"/>
      <c r="AL82" s="1006"/>
      <c r="AM82" s="1006"/>
      <c r="AN82" s="1006"/>
      <c r="AO82" s="1006"/>
      <c r="AP82" s="1006"/>
      <c r="AQ82" s="1006"/>
      <c r="AR82" s="1006"/>
      <c r="AS82" s="1006"/>
      <c r="AT82" s="1006"/>
      <c r="AU82" s="1006"/>
      <c r="AV82" s="1019"/>
    </row>
    <row r="83" spans="1:48" ht="14.25" customHeight="1" hidden="1" outlineLevel="1" thickBot="1">
      <c r="A83" s="905">
        <v>640</v>
      </c>
      <c r="B83" s="906"/>
      <c r="C83" s="907"/>
      <c r="D83" s="897"/>
      <c r="E83" s="898"/>
      <c r="F83" s="898"/>
      <c r="G83" s="898"/>
      <c r="H83" s="898"/>
      <c r="I83" s="898"/>
      <c r="J83" s="898"/>
      <c r="K83" s="898"/>
      <c r="L83" s="902"/>
      <c r="M83" s="903"/>
      <c r="N83" s="903"/>
      <c r="O83" s="904"/>
      <c r="P83" s="974"/>
      <c r="Q83" s="975"/>
      <c r="R83" s="974"/>
      <c r="S83" s="975"/>
      <c r="T83" s="1015"/>
      <c r="U83" s="1016"/>
      <c r="V83" s="1016"/>
      <c r="W83" s="1016"/>
      <c r="X83" s="1016"/>
      <c r="Y83" s="1016"/>
      <c r="Z83" s="1016"/>
      <c r="AA83" s="1016"/>
      <c r="AB83" s="1016"/>
      <c r="AC83" s="1016"/>
      <c r="AD83" s="1016"/>
      <c r="AE83" s="1016"/>
      <c r="AF83" s="1016"/>
      <c r="AG83" s="1016"/>
      <c r="AH83" s="1017"/>
      <c r="AI83" s="1006"/>
      <c r="AJ83" s="1006"/>
      <c r="AK83" s="1006"/>
      <c r="AL83" s="1006"/>
      <c r="AM83" s="1006"/>
      <c r="AN83" s="1006"/>
      <c r="AO83" s="1006"/>
      <c r="AP83" s="1006"/>
      <c r="AQ83" s="1006"/>
      <c r="AR83" s="1006"/>
      <c r="AS83" s="1006"/>
      <c r="AT83" s="1006"/>
      <c r="AU83" s="1006"/>
      <c r="AV83" s="1019"/>
    </row>
    <row r="84" spans="1:48" ht="14.25" customHeight="1" hidden="1" outlineLevel="1" thickBot="1">
      <c r="A84" s="905">
        <v>650</v>
      </c>
      <c r="B84" s="906"/>
      <c r="C84" s="907"/>
      <c r="D84" s="897"/>
      <c r="E84" s="898"/>
      <c r="F84" s="898"/>
      <c r="G84" s="898"/>
      <c r="H84" s="898"/>
      <c r="I84" s="898"/>
      <c r="J84" s="898"/>
      <c r="K84" s="898"/>
      <c r="L84" s="902"/>
      <c r="M84" s="903"/>
      <c r="N84" s="903"/>
      <c r="O84" s="904"/>
      <c r="P84" s="974"/>
      <c r="Q84" s="975"/>
      <c r="R84" s="974"/>
      <c r="S84" s="975"/>
      <c r="T84" s="1015"/>
      <c r="U84" s="1016"/>
      <c r="V84" s="1016"/>
      <c r="W84" s="1016"/>
      <c r="X84" s="1016"/>
      <c r="Y84" s="1016"/>
      <c r="Z84" s="1016"/>
      <c r="AA84" s="1016"/>
      <c r="AB84" s="1016"/>
      <c r="AC84" s="1016"/>
      <c r="AD84" s="1016"/>
      <c r="AE84" s="1016"/>
      <c r="AF84" s="1016"/>
      <c r="AG84" s="1016"/>
      <c r="AH84" s="1017"/>
      <c r="AI84" s="1006"/>
      <c r="AJ84" s="1006"/>
      <c r="AK84" s="1006"/>
      <c r="AL84" s="1006"/>
      <c r="AM84" s="1006"/>
      <c r="AN84" s="1006"/>
      <c r="AO84" s="1006"/>
      <c r="AP84" s="1006"/>
      <c r="AQ84" s="1006"/>
      <c r="AR84" s="1006"/>
      <c r="AS84" s="1006"/>
      <c r="AT84" s="1006"/>
      <c r="AU84" s="1006"/>
      <c r="AV84" s="1019"/>
    </row>
    <row r="85" spans="1:48" ht="14.25" customHeight="1" hidden="1" outlineLevel="1" thickBot="1">
      <c r="A85" s="905">
        <v>660</v>
      </c>
      <c r="B85" s="906"/>
      <c r="C85" s="907"/>
      <c r="D85" s="897"/>
      <c r="E85" s="898"/>
      <c r="F85" s="898"/>
      <c r="G85" s="898"/>
      <c r="H85" s="898"/>
      <c r="I85" s="898"/>
      <c r="J85" s="898"/>
      <c r="K85" s="898"/>
      <c r="L85" s="902"/>
      <c r="M85" s="903"/>
      <c r="N85" s="903"/>
      <c r="O85" s="904"/>
      <c r="P85" s="974"/>
      <c r="Q85" s="975"/>
      <c r="R85" s="974"/>
      <c r="S85" s="975"/>
      <c r="T85" s="1015"/>
      <c r="U85" s="1016"/>
      <c r="V85" s="1016"/>
      <c r="W85" s="1016"/>
      <c r="X85" s="1016"/>
      <c r="Y85" s="1016"/>
      <c r="Z85" s="1016"/>
      <c r="AA85" s="1016"/>
      <c r="AB85" s="1016"/>
      <c r="AC85" s="1016"/>
      <c r="AD85" s="1016"/>
      <c r="AE85" s="1016"/>
      <c r="AF85" s="1016"/>
      <c r="AG85" s="1016"/>
      <c r="AH85" s="1017"/>
      <c r="AI85" s="1006"/>
      <c r="AJ85" s="1006"/>
      <c r="AK85" s="1006"/>
      <c r="AL85" s="1006"/>
      <c r="AM85" s="1006"/>
      <c r="AN85" s="1006"/>
      <c r="AO85" s="1006"/>
      <c r="AP85" s="1006"/>
      <c r="AQ85" s="1006"/>
      <c r="AR85" s="1006"/>
      <c r="AS85" s="1006"/>
      <c r="AT85" s="1006"/>
      <c r="AU85" s="1006"/>
      <c r="AV85" s="1019"/>
    </row>
    <row r="86" spans="1:48" ht="14.25" customHeight="1" hidden="1" outlineLevel="1" thickBot="1">
      <c r="A86" s="905">
        <v>670</v>
      </c>
      <c r="B86" s="906"/>
      <c r="C86" s="907"/>
      <c r="D86" s="897"/>
      <c r="E86" s="898"/>
      <c r="F86" s="898"/>
      <c r="G86" s="898"/>
      <c r="H86" s="898"/>
      <c r="I86" s="898"/>
      <c r="J86" s="898"/>
      <c r="K86" s="898"/>
      <c r="L86" s="902"/>
      <c r="M86" s="903"/>
      <c r="N86" s="903"/>
      <c r="O86" s="904"/>
      <c r="P86" s="974"/>
      <c r="Q86" s="975"/>
      <c r="R86" s="974"/>
      <c r="S86" s="975"/>
      <c r="T86" s="1015"/>
      <c r="U86" s="1016"/>
      <c r="V86" s="1016"/>
      <c r="W86" s="1016"/>
      <c r="X86" s="1016"/>
      <c r="Y86" s="1016"/>
      <c r="Z86" s="1016"/>
      <c r="AA86" s="1016"/>
      <c r="AB86" s="1016"/>
      <c r="AC86" s="1016"/>
      <c r="AD86" s="1016"/>
      <c r="AE86" s="1016"/>
      <c r="AF86" s="1016"/>
      <c r="AG86" s="1016"/>
      <c r="AH86" s="1017"/>
      <c r="AI86" s="1006"/>
      <c r="AJ86" s="1006"/>
      <c r="AK86" s="1006"/>
      <c r="AL86" s="1006"/>
      <c r="AM86" s="1006"/>
      <c r="AN86" s="1006"/>
      <c r="AO86" s="1006"/>
      <c r="AP86" s="1006"/>
      <c r="AQ86" s="1006"/>
      <c r="AR86" s="1006"/>
      <c r="AS86" s="1006"/>
      <c r="AT86" s="1006"/>
      <c r="AU86" s="1006"/>
      <c r="AV86" s="1019"/>
    </row>
    <row r="87" spans="1:48" ht="14.25" customHeight="1" hidden="1" outlineLevel="1" thickBot="1">
      <c r="A87" s="905">
        <v>680</v>
      </c>
      <c r="B87" s="906"/>
      <c r="C87" s="907"/>
      <c r="D87" s="897"/>
      <c r="E87" s="898"/>
      <c r="F87" s="898"/>
      <c r="G87" s="898"/>
      <c r="H87" s="898"/>
      <c r="I87" s="898"/>
      <c r="J87" s="898"/>
      <c r="K87" s="898"/>
      <c r="L87" s="902"/>
      <c r="M87" s="903"/>
      <c r="N87" s="903"/>
      <c r="O87" s="904"/>
      <c r="P87" s="974"/>
      <c r="Q87" s="975"/>
      <c r="R87" s="974"/>
      <c r="S87" s="975"/>
      <c r="T87" s="1015"/>
      <c r="U87" s="1016"/>
      <c r="V87" s="1016"/>
      <c r="W87" s="1016"/>
      <c r="X87" s="1016"/>
      <c r="Y87" s="1016"/>
      <c r="Z87" s="1016"/>
      <c r="AA87" s="1016"/>
      <c r="AB87" s="1016"/>
      <c r="AC87" s="1016"/>
      <c r="AD87" s="1016"/>
      <c r="AE87" s="1016"/>
      <c r="AF87" s="1016"/>
      <c r="AG87" s="1016"/>
      <c r="AH87" s="1017"/>
      <c r="AI87" s="1006"/>
      <c r="AJ87" s="1006"/>
      <c r="AK87" s="1006"/>
      <c r="AL87" s="1006"/>
      <c r="AM87" s="1006"/>
      <c r="AN87" s="1006"/>
      <c r="AO87" s="1006"/>
      <c r="AP87" s="1006"/>
      <c r="AQ87" s="1006"/>
      <c r="AR87" s="1006"/>
      <c r="AS87" s="1006"/>
      <c r="AT87" s="1006"/>
      <c r="AU87" s="1006"/>
      <c r="AV87" s="1019"/>
    </row>
    <row r="88" spans="1:48" ht="14.25" customHeight="1" hidden="1" outlineLevel="1" thickBot="1">
      <c r="A88" s="905">
        <v>690</v>
      </c>
      <c r="B88" s="906"/>
      <c r="C88" s="907"/>
      <c r="D88" s="897"/>
      <c r="E88" s="898"/>
      <c r="F88" s="898"/>
      <c r="G88" s="898"/>
      <c r="H88" s="898"/>
      <c r="I88" s="898"/>
      <c r="J88" s="898"/>
      <c r="K88" s="898"/>
      <c r="L88" s="902"/>
      <c r="M88" s="903"/>
      <c r="N88" s="903"/>
      <c r="O88" s="904"/>
      <c r="P88" s="974"/>
      <c r="Q88" s="975"/>
      <c r="R88" s="974"/>
      <c r="S88" s="975"/>
      <c r="T88" s="1015"/>
      <c r="U88" s="1016"/>
      <c r="V88" s="1016"/>
      <c r="W88" s="1016"/>
      <c r="X88" s="1016"/>
      <c r="Y88" s="1016"/>
      <c r="Z88" s="1016"/>
      <c r="AA88" s="1016"/>
      <c r="AB88" s="1016"/>
      <c r="AC88" s="1016"/>
      <c r="AD88" s="1016"/>
      <c r="AE88" s="1016"/>
      <c r="AF88" s="1016"/>
      <c r="AG88" s="1016"/>
      <c r="AH88" s="1017"/>
      <c r="AI88" s="1006"/>
      <c r="AJ88" s="1006"/>
      <c r="AK88" s="1006"/>
      <c r="AL88" s="1006"/>
      <c r="AM88" s="1006"/>
      <c r="AN88" s="1006"/>
      <c r="AO88" s="1006"/>
      <c r="AP88" s="1006"/>
      <c r="AQ88" s="1006"/>
      <c r="AR88" s="1006"/>
      <c r="AS88" s="1006"/>
      <c r="AT88" s="1006"/>
      <c r="AU88" s="1006"/>
      <c r="AV88" s="1019"/>
    </row>
    <row r="89" spans="1:48" ht="14.25" customHeight="1" hidden="1" outlineLevel="1" thickBot="1">
      <c r="A89" s="905">
        <v>700</v>
      </c>
      <c r="B89" s="906"/>
      <c r="C89" s="907"/>
      <c r="D89" s="897"/>
      <c r="E89" s="898"/>
      <c r="F89" s="898"/>
      <c r="G89" s="898"/>
      <c r="H89" s="898"/>
      <c r="I89" s="898"/>
      <c r="J89" s="898"/>
      <c r="K89" s="898"/>
      <c r="L89" s="902"/>
      <c r="M89" s="903"/>
      <c r="N89" s="903"/>
      <c r="O89" s="904"/>
      <c r="P89" s="974"/>
      <c r="Q89" s="975"/>
      <c r="R89" s="974"/>
      <c r="S89" s="975"/>
      <c r="T89" s="1015"/>
      <c r="U89" s="1016"/>
      <c r="V89" s="1016"/>
      <c r="W89" s="1016"/>
      <c r="X89" s="1016"/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7"/>
      <c r="AI89" s="1006"/>
      <c r="AJ89" s="1006"/>
      <c r="AK89" s="1006"/>
      <c r="AL89" s="1006"/>
      <c r="AM89" s="1006"/>
      <c r="AN89" s="1006"/>
      <c r="AO89" s="1006"/>
      <c r="AP89" s="1006"/>
      <c r="AQ89" s="1006"/>
      <c r="AR89" s="1006"/>
      <c r="AS89" s="1006"/>
      <c r="AT89" s="1006"/>
      <c r="AU89" s="1006"/>
      <c r="AV89" s="1019"/>
    </row>
    <row r="90" spans="1:48" ht="14.25" customHeight="1" hidden="1" outlineLevel="1" thickBot="1">
      <c r="A90" s="905">
        <v>710</v>
      </c>
      <c r="B90" s="906"/>
      <c r="C90" s="907"/>
      <c r="D90" s="897"/>
      <c r="E90" s="898"/>
      <c r="F90" s="898"/>
      <c r="G90" s="898"/>
      <c r="H90" s="898"/>
      <c r="I90" s="898"/>
      <c r="J90" s="898"/>
      <c r="K90" s="898"/>
      <c r="L90" s="902"/>
      <c r="M90" s="903"/>
      <c r="N90" s="903"/>
      <c r="O90" s="904"/>
      <c r="P90" s="974"/>
      <c r="Q90" s="975"/>
      <c r="R90" s="974"/>
      <c r="S90" s="975"/>
      <c r="T90" s="1015"/>
      <c r="U90" s="1016"/>
      <c r="V90" s="1016"/>
      <c r="W90" s="1016"/>
      <c r="X90" s="1016"/>
      <c r="Y90" s="1016"/>
      <c r="Z90" s="1016"/>
      <c r="AA90" s="1016"/>
      <c r="AB90" s="1016"/>
      <c r="AC90" s="1016"/>
      <c r="AD90" s="1016"/>
      <c r="AE90" s="1016"/>
      <c r="AF90" s="1016"/>
      <c r="AG90" s="1016"/>
      <c r="AH90" s="1017"/>
      <c r="AI90" s="1006"/>
      <c r="AJ90" s="1006"/>
      <c r="AK90" s="1006"/>
      <c r="AL90" s="1006"/>
      <c r="AM90" s="1006"/>
      <c r="AN90" s="1006"/>
      <c r="AO90" s="1006"/>
      <c r="AP90" s="1006"/>
      <c r="AQ90" s="1006"/>
      <c r="AR90" s="1006"/>
      <c r="AS90" s="1006"/>
      <c r="AT90" s="1006"/>
      <c r="AU90" s="1006"/>
      <c r="AV90" s="1019"/>
    </row>
    <row r="91" spans="1:48" ht="14.25" customHeight="1" hidden="1" outlineLevel="1" thickBot="1">
      <c r="A91" s="905">
        <v>720</v>
      </c>
      <c r="B91" s="906"/>
      <c r="C91" s="907"/>
      <c r="D91" s="897"/>
      <c r="E91" s="898"/>
      <c r="F91" s="898"/>
      <c r="G91" s="898"/>
      <c r="H91" s="898"/>
      <c r="I91" s="898"/>
      <c r="J91" s="898"/>
      <c r="K91" s="898"/>
      <c r="L91" s="902"/>
      <c r="M91" s="903"/>
      <c r="N91" s="903"/>
      <c r="O91" s="904"/>
      <c r="P91" s="974"/>
      <c r="Q91" s="975"/>
      <c r="R91" s="974"/>
      <c r="S91" s="975"/>
      <c r="T91" s="1015"/>
      <c r="U91" s="1016"/>
      <c r="V91" s="1016"/>
      <c r="W91" s="1016"/>
      <c r="X91" s="1016"/>
      <c r="Y91" s="1016"/>
      <c r="Z91" s="1016"/>
      <c r="AA91" s="1016"/>
      <c r="AB91" s="1016"/>
      <c r="AC91" s="1016"/>
      <c r="AD91" s="1016"/>
      <c r="AE91" s="1016"/>
      <c r="AF91" s="1016"/>
      <c r="AG91" s="1016"/>
      <c r="AH91" s="1017"/>
      <c r="AI91" s="1006"/>
      <c r="AJ91" s="1006"/>
      <c r="AK91" s="1006"/>
      <c r="AL91" s="1006"/>
      <c r="AM91" s="1006"/>
      <c r="AN91" s="1006"/>
      <c r="AO91" s="1006"/>
      <c r="AP91" s="1006"/>
      <c r="AQ91" s="1006"/>
      <c r="AR91" s="1006"/>
      <c r="AS91" s="1006"/>
      <c r="AT91" s="1006"/>
      <c r="AU91" s="1006"/>
      <c r="AV91" s="1019"/>
    </row>
    <row r="92" spans="1:48" ht="14.25" customHeight="1" hidden="1" outlineLevel="1" thickBot="1">
      <c r="A92" s="905">
        <v>730</v>
      </c>
      <c r="B92" s="906"/>
      <c r="C92" s="907"/>
      <c r="D92" s="897"/>
      <c r="E92" s="898"/>
      <c r="F92" s="898"/>
      <c r="G92" s="898"/>
      <c r="H92" s="898"/>
      <c r="I92" s="898"/>
      <c r="J92" s="898"/>
      <c r="K92" s="898"/>
      <c r="L92" s="902"/>
      <c r="M92" s="903"/>
      <c r="N92" s="903"/>
      <c r="O92" s="904"/>
      <c r="P92" s="974"/>
      <c r="Q92" s="975"/>
      <c r="R92" s="974"/>
      <c r="S92" s="975"/>
      <c r="T92" s="1015"/>
      <c r="U92" s="1016"/>
      <c r="V92" s="1016"/>
      <c r="W92" s="1016"/>
      <c r="X92" s="1016"/>
      <c r="Y92" s="1016"/>
      <c r="Z92" s="1016"/>
      <c r="AA92" s="1016"/>
      <c r="AB92" s="1016"/>
      <c r="AC92" s="1016"/>
      <c r="AD92" s="1016"/>
      <c r="AE92" s="1016"/>
      <c r="AF92" s="1016"/>
      <c r="AG92" s="1016"/>
      <c r="AH92" s="1017"/>
      <c r="AI92" s="1006"/>
      <c r="AJ92" s="1006"/>
      <c r="AK92" s="1006"/>
      <c r="AL92" s="1006"/>
      <c r="AM92" s="1006"/>
      <c r="AN92" s="1006"/>
      <c r="AO92" s="1006"/>
      <c r="AP92" s="1006"/>
      <c r="AQ92" s="1006"/>
      <c r="AR92" s="1006"/>
      <c r="AS92" s="1006"/>
      <c r="AT92" s="1006"/>
      <c r="AU92" s="1006"/>
      <c r="AV92" s="1019"/>
    </row>
    <row r="93" spans="1:48" ht="14.25" customHeight="1" hidden="1" outlineLevel="1" thickBot="1">
      <c r="A93" s="905">
        <v>740</v>
      </c>
      <c r="B93" s="906"/>
      <c r="C93" s="907"/>
      <c r="D93" s="897"/>
      <c r="E93" s="898"/>
      <c r="F93" s="898"/>
      <c r="G93" s="898"/>
      <c r="H93" s="898"/>
      <c r="I93" s="898"/>
      <c r="J93" s="898"/>
      <c r="K93" s="898"/>
      <c r="L93" s="902"/>
      <c r="M93" s="903"/>
      <c r="N93" s="903"/>
      <c r="O93" s="904"/>
      <c r="P93" s="974"/>
      <c r="Q93" s="975"/>
      <c r="R93" s="974"/>
      <c r="S93" s="975"/>
      <c r="T93" s="1015"/>
      <c r="U93" s="1016"/>
      <c r="V93" s="1016"/>
      <c r="W93" s="1016"/>
      <c r="X93" s="1016"/>
      <c r="Y93" s="1016"/>
      <c r="Z93" s="1016"/>
      <c r="AA93" s="1016"/>
      <c r="AB93" s="1016"/>
      <c r="AC93" s="1016"/>
      <c r="AD93" s="1016"/>
      <c r="AE93" s="1016"/>
      <c r="AF93" s="1016"/>
      <c r="AG93" s="1016"/>
      <c r="AH93" s="1017"/>
      <c r="AI93" s="1006"/>
      <c r="AJ93" s="1006"/>
      <c r="AK93" s="1006"/>
      <c r="AL93" s="1006"/>
      <c r="AM93" s="1006"/>
      <c r="AN93" s="1006"/>
      <c r="AO93" s="1006"/>
      <c r="AP93" s="1006"/>
      <c r="AQ93" s="1006"/>
      <c r="AR93" s="1006"/>
      <c r="AS93" s="1006"/>
      <c r="AT93" s="1006"/>
      <c r="AU93" s="1006"/>
      <c r="AV93" s="1019"/>
    </row>
    <row r="94" spans="1:48" ht="14.25" customHeight="1" hidden="1" outlineLevel="1" thickBot="1">
      <c r="A94" s="905">
        <v>750</v>
      </c>
      <c r="B94" s="906"/>
      <c r="C94" s="907"/>
      <c r="D94" s="897"/>
      <c r="E94" s="898"/>
      <c r="F94" s="898"/>
      <c r="G94" s="898"/>
      <c r="H94" s="898"/>
      <c r="I94" s="898"/>
      <c r="J94" s="898"/>
      <c r="K94" s="898"/>
      <c r="L94" s="902"/>
      <c r="M94" s="903"/>
      <c r="N94" s="903"/>
      <c r="O94" s="904"/>
      <c r="P94" s="974"/>
      <c r="Q94" s="975"/>
      <c r="R94" s="974"/>
      <c r="S94" s="975"/>
      <c r="T94" s="1015"/>
      <c r="U94" s="1016"/>
      <c r="V94" s="1016"/>
      <c r="W94" s="1016"/>
      <c r="X94" s="1016"/>
      <c r="Y94" s="1016"/>
      <c r="Z94" s="1016"/>
      <c r="AA94" s="1016"/>
      <c r="AB94" s="1016"/>
      <c r="AC94" s="1016"/>
      <c r="AD94" s="1016"/>
      <c r="AE94" s="1016"/>
      <c r="AF94" s="1016"/>
      <c r="AG94" s="1016"/>
      <c r="AH94" s="1017"/>
      <c r="AI94" s="1006"/>
      <c r="AJ94" s="1006"/>
      <c r="AK94" s="1006"/>
      <c r="AL94" s="1006"/>
      <c r="AM94" s="1006"/>
      <c r="AN94" s="1006"/>
      <c r="AO94" s="1006"/>
      <c r="AP94" s="1006"/>
      <c r="AQ94" s="1006"/>
      <c r="AR94" s="1006"/>
      <c r="AS94" s="1006"/>
      <c r="AT94" s="1006"/>
      <c r="AU94" s="1006"/>
      <c r="AV94" s="1019"/>
    </row>
    <row r="95" spans="1:48" ht="14.25" customHeight="1" hidden="1" outlineLevel="1" thickBot="1">
      <c r="A95" s="905">
        <v>760</v>
      </c>
      <c r="B95" s="906"/>
      <c r="C95" s="907"/>
      <c r="D95" s="897"/>
      <c r="E95" s="898"/>
      <c r="F95" s="898"/>
      <c r="G95" s="898"/>
      <c r="H95" s="898"/>
      <c r="I95" s="898"/>
      <c r="J95" s="898"/>
      <c r="K95" s="898"/>
      <c r="L95" s="902"/>
      <c r="M95" s="903"/>
      <c r="N95" s="903"/>
      <c r="O95" s="904"/>
      <c r="P95" s="974"/>
      <c r="Q95" s="975"/>
      <c r="R95" s="974"/>
      <c r="S95" s="975"/>
      <c r="T95" s="1015"/>
      <c r="U95" s="1016"/>
      <c r="V95" s="1016"/>
      <c r="W95" s="1016"/>
      <c r="X95" s="1016"/>
      <c r="Y95" s="1016"/>
      <c r="Z95" s="1016"/>
      <c r="AA95" s="1016"/>
      <c r="AB95" s="1016"/>
      <c r="AC95" s="1016"/>
      <c r="AD95" s="1016"/>
      <c r="AE95" s="1016"/>
      <c r="AF95" s="1016"/>
      <c r="AG95" s="1016"/>
      <c r="AH95" s="1017"/>
      <c r="AI95" s="1006"/>
      <c r="AJ95" s="1006"/>
      <c r="AK95" s="1006"/>
      <c r="AL95" s="1006"/>
      <c r="AM95" s="1006"/>
      <c r="AN95" s="1006"/>
      <c r="AO95" s="1006"/>
      <c r="AP95" s="1006"/>
      <c r="AQ95" s="1006"/>
      <c r="AR95" s="1006"/>
      <c r="AS95" s="1006"/>
      <c r="AT95" s="1006"/>
      <c r="AU95" s="1006"/>
      <c r="AV95" s="1019"/>
    </row>
    <row r="96" spans="1:48" ht="14.25" customHeight="1" hidden="1" outlineLevel="1" thickBot="1">
      <c r="A96" s="905">
        <v>770</v>
      </c>
      <c r="B96" s="906"/>
      <c r="C96" s="907"/>
      <c r="D96" s="897"/>
      <c r="E96" s="898"/>
      <c r="F96" s="898"/>
      <c r="G96" s="898"/>
      <c r="H96" s="898"/>
      <c r="I96" s="898"/>
      <c r="J96" s="898"/>
      <c r="K96" s="898"/>
      <c r="L96" s="902"/>
      <c r="M96" s="903"/>
      <c r="N96" s="903"/>
      <c r="O96" s="904"/>
      <c r="P96" s="974"/>
      <c r="Q96" s="975"/>
      <c r="R96" s="974"/>
      <c r="S96" s="975"/>
      <c r="T96" s="1015"/>
      <c r="U96" s="1016"/>
      <c r="V96" s="1016"/>
      <c r="W96" s="1016"/>
      <c r="X96" s="1016"/>
      <c r="Y96" s="1016"/>
      <c r="Z96" s="1016"/>
      <c r="AA96" s="1016"/>
      <c r="AB96" s="1016"/>
      <c r="AC96" s="1016"/>
      <c r="AD96" s="1016"/>
      <c r="AE96" s="1016"/>
      <c r="AF96" s="1016"/>
      <c r="AG96" s="1016"/>
      <c r="AH96" s="1017"/>
      <c r="AI96" s="1006"/>
      <c r="AJ96" s="1006"/>
      <c r="AK96" s="1006"/>
      <c r="AL96" s="1006"/>
      <c r="AM96" s="1006"/>
      <c r="AN96" s="1006"/>
      <c r="AO96" s="1006"/>
      <c r="AP96" s="1006"/>
      <c r="AQ96" s="1006"/>
      <c r="AR96" s="1006"/>
      <c r="AS96" s="1006"/>
      <c r="AT96" s="1006"/>
      <c r="AU96" s="1006"/>
      <c r="AV96" s="1019"/>
    </row>
    <row r="97" spans="1:48" ht="14.25" customHeight="1" hidden="1" outlineLevel="1" thickBot="1">
      <c r="A97" s="905">
        <v>780</v>
      </c>
      <c r="B97" s="906"/>
      <c r="C97" s="907"/>
      <c r="D97" s="897"/>
      <c r="E97" s="898"/>
      <c r="F97" s="898"/>
      <c r="G97" s="898"/>
      <c r="H97" s="898"/>
      <c r="I97" s="898"/>
      <c r="J97" s="898"/>
      <c r="K97" s="898"/>
      <c r="L97" s="902"/>
      <c r="M97" s="903"/>
      <c r="N97" s="903"/>
      <c r="O97" s="904"/>
      <c r="P97" s="974"/>
      <c r="Q97" s="975"/>
      <c r="R97" s="974"/>
      <c r="S97" s="975"/>
      <c r="T97" s="1015"/>
      <c r="U97" s="1016"/>
      <c r="V97" s="1016"/>
      <c r="W97" s="1016"/>
      <c r="X97" s="1016"/>
      <c r="Y97" s="1016"/>
      <c r="Z97" s="1016"/>
      <c r="AA97" s="1016"/>
      <c r="AB97" s="1016"/>
      <c r="AC97" s="1016"/>
      <c r="AD97" s="1016"/>
      <c r="AE97" s="1016"/>
      <c r="AF97" s="1016"/>
      <c r="AG97" s="1016"/>
      <c r="AH97" s="1017"/>
      <c r="AI97" s="1006"/>
      <c r="AJ97" s="1006"/>
      <c r="AK97" s="1006"/>
      <c r="AL97" s="1006"/>
      <c r="AM97" s="1006"/>
      <c r="AN97" s="1006"/>
      <c r="AO97" s="1006"/>
      <c r="AP97" s="1006"/>
      <c r="AQ97" s="1006"/>
      <c r="AR97" s="1006"/>
      <c r="AS97" s="1006"/>
      <c r="AT97" s="1006"/>
      <c r="AU97" s="1006"/>
      <c r="AV97" s="1019"/>
    </row>
    <row r="98" spans="1:48" ht="14.25" customHeight="1" hidden="1" outlineLevel="1" thickBot="1">
      <c r="A98" s="905">
        <v>790</v>
      </c>
      <c r="B98" s="906"/>
      <c r="C98" s="907"/>
      <c r="D98" s="897"/>
      <c r="E98" s="898"/>
      <c r="F98" s="898"/>
      <c r="G98" s="898"/>
      <c r="H98" s="898"/>
      <c r="I98" s="898"/>
      <c r="J98" s="898"/>
      <c r="K98" s="898"/>
      <c r="L98" s="902"/>
      <c r="M98" s="903"/>
      <c r="N98" s="903"/>
      <c r="O98" s="904"/>
      <c r="P98" s="974"/>
      <c r="Q98" s="975"/>
      <c r="R98" s="974"/>
      <c r="S98" s="975"/>
      <c r="T98" s="1015"/>
      <c r="U98" s="1016"/>
      <c r="V98" s="1016"/>
      <c r="W98" s="1016"/>
      <c r="X98" s="1016"/>
      <c r="Y98" s="1016"/>
      <c r="Z98" s="1016"/>
      <c r="AA98" s="1016"/>
      <c r="AB98" s="1016"/>
      <c r="AC98" s="1016"/>
      <c r="AD98" s="1016"/>
      <c r="AE98" s="1016"/>
      <c r="AF98" s="1016"/>
      <c r="AG98" s="1016"/>
      <c r="AH98" s="1017"/>
      <c r="AI98" s="1006"/>
      <c r="AJ98" s="1006"/>
      <c r="AK98" s="1006"/>
      <c r="AL98" s="1006"/>
      <c r="AM98" s="1006"/>
      <c r="AN98" s="1006"/>
      <c r="AO98" s="1006"/>
      <c r="AP98" s="1006"/>
      <c r="AQ98" s="1006"/>
      <c r="AR98" s="1006"/>
      <c r="AS98" s="1006"/>
      <c r="AT98" s="1006"/>
      <c r="AU98" s="1006"/>
      <c r="AV98" s="1019"/>
    </row>
    <row r="99" spans="1:48" ht="14.25" customHeight="1" hidden="1" outlineLevel="1" thickBot="1">
      <c r="A99" s="905">
        <v>800</v>
      </c>
      <c r="B99" s="906"/>
      <c r="C99" s="907"/>
      <c r="D99" s="897"/>
      <c r="E99" s="898"/>
      <c r="F99" s="898"/>
      <c r="G99" s="898"/>
      <c r="H99" s="898"/>
      <c r="I99" s="898"/>
      <c r="J99" s="898"/>
      <c r="K99" s="898"/>
      <c r="L99" s="902"/>
      <c r="M99" s="903"/>
      <c r="N99" s="903"/>
      <c r="O99" s="904"/>
      <c r="P99" s="974"/>
      <c r="Q99" s="975"/>
      <c r="R99" s="974"/>
      <c r="S99" s="975"/>
      <c r="T99" s="1015"/>
      <c r="U99" s="1016"/>
      <c r="V99" s="1016"/>
      <c r="W99" s="1016"/>
      <c r="X99" s="1016"/>
      <c r="Y99" s="1016"/>
      <c r="Z99" s="1016"/>
      <c r="AA99" s="1016"/>
      <c r="AB99" s="1016"/>
      <c r="AC99" s="1016"/>
      <c r="AD99" s="1016"/>
      <c r="AE99" s="1016"/>
      <c r="AF99" s="1016"/>
      <c r="AG99" s="1016"/>
      <c r="AH99" s="1017"/>
      <c r="AI99" s="1006"/>
      <c r="AJ99" s="1006"/>
      <c r="AK99" s="1006"/>
      <c r="AL99" s="1006"/>
      <c r="AM99" s="1006"/>
      <c r="AN99" s="1006"/>
      <c r="AO99" s="1006"/>
      <c r="AP99" s="1006"/>
      <c r="AQ99" s="1006"/>
      <c r="AR99" s="1006"/>
      <c r="AS99" s="1006"/>
      <c r="AT99" s="1006"/>
      <c r="AU99" s="1006"/>
      <c r="AV99" s="1019"/>
    </row>
    <row r="100" spans="1:48" ht="14.25" customHeight="1" hidden="1" outlineLevel="1" thickBot="1">
      <c r="A100" s="905">
        <v>810</v>
      </c>
      <c r="B100" s="906"/>
      <c r="C100" s="907"/>
      <c r="D100" s="897"/>
      <c r="E100" s="898"/>
      <c r="F100" s="898"/>
      <c r="G100" s="898"/>
      <c r="H100" s="898"/>
      <c r="I100" s="898"/>
      <c r="J100" s="898"/>
      <c r="K100" s="898"/>
      <c r="L100" s="902"/>
      <c r="M100" s="903"/>
      <c r="N100" s="903"/>
      <c r="O100" s="904"/>
      <c r="P100" s="974"/>
      <c r="Q100" s="975"/>
      <c r="R100" s="974"/>
      <c r="S100" s="975"/>
      <c r="T100" s="1015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7"/>
      <c r="AI100" s="1006"/>
      <c r="AJ100" s="1006"/>
      <c r="AK100" s="1006"/>
      <c r="AL100" s="1006"/>
      <c r="AM100" s="1006"/>
      <c r="AN100" s="1006"/>
      <c r="AO100" s="1006"/>
      <c r="AP100" s="1006"/>
      <c r="AQ100" s="1006"/>
      <c r="AR100" s="1006"/>
      <c r="AS100" s="1006"/>
      <c r="AT100" s="1006"/>
      <c r="AU100" s="1006"/>
      <c r="AV100" s="1019"/>
    </row>
    <row r="101" spans="1:48" ht="14.25" customHeight="1" hidden="1" outlineLevel="1" thickBot="1">
      <c r="A101" s="905">
        <v>820</v>
      </c>
      <c r="B101" s="906"/>
      <c r="C101" s="907"/>
      <c r="D101" s="897"/>
      <c r="E101" s="898"/>
      <c r="F101" s="898"/>
      <c r="G101" s="898"/>
      <c r="H101" s="898"/>
      <c r="I101" s="898"/>
      <c r="J101" s="898"/>
      <c r="K101" s="898"/>
      <c r="L101" s="902"/>
      <c r="M101" s="903"/>
      <c r="N101" s="903"/>
      <c r="O101" s="904"/>
      <c r="P101" s="974"/>
      <c r="Q101" s="975"/>
      <c r="R101" s="974"/>
      <c r="S101" s="975"/>
      <c r="T101" s="1015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7"/>
      <c r="AI101" s="1006"/>
      <c r="AJ101" s="1006"/>
      <c r="AK101" s="1006"/>
      <c r="AL101" s="1006"/>
      <c r="AM101" s="1006"/>
      <c r="AN101" s="1006"/>
      <c r="AO101" s="1006"/>
      <c r="AP101" s="1006"/>
      <c r="AQ101" s="1006"/>
      <c r="AR101" s="1006"/>
      <c r="AS101" s="1006"/>
      <c r="AT101" s="1006"/>
      <c r="AU101" s="1006"/>
      <c r="AV101" s="1019"/>
    </row>
    <row r="102" spans="1:48" ht="15.75" collapsed="1" thickBot="1" thickTop="1">
      <c r="A102" s="712" t="str">
        <f>Sprachen!L84</f>
        <v>Bestätigung Organisation</v>
      </c>
      <c r="B102" s="713"/>
      <c r="C102" s="713"/>
      <c r="D102" s="713"/>
      <c r="E102" s="713"/>
      <c r="F102" s="713"/>
      <c r="G102" s="713"/>
      <c r="H102" s="713"/>
      <c r="I102" s="713"/>
      <c r="J102" s="713"/>
      <c r="K102" s="713"/>
      <c r="L102" s="713"/>
      <c r="M102" s="713"/>
      <c r="N102" s="713"/>
      <c r="O102" s="713"/>
      <c r="P102" s="713"/>
      <c r="Q102" s="713"/>
      <c r="R102" s="713"/>
      <c r="S102" s="713"/>
      <c r="T102" s="713"/>
      <c r="U102" s="713"/>
      <c r="V102" s="713"/>
      <c r="W102" s="713"/>
      <c r="X102" s="713"/>
      <c r="Y102" s="713"/>
      <c r="Z102" s="713"/>
      <c r="AA102" s="713"/>
      <c r="AB102" s="713"/>
      <c r="AC102" s="713"/>
      <c r="AD102" s="713"/>
      <c r="AE102" s="713"/>
      <c r="AF102" s="713"/>
      <c r="AG102" s="713"/>
      <c r="AH102" s="713"/>
      <c r="AI102" s="713"/>
      <c r="AJ102" s="713"/>
      <c r="AK102" s="713"/>
      <c r="AL102" s="713"/>
      <c r="AM102" s="713"/>
      <c r="AN102" s="713"/>
      <c r="AO102" s="713"/>
      <c r="AP102" s="713"/>
      <c r="AQ102" s="713"/>
      <c r="AR102" s="713"/>
      <c r="AS102" s="713"/>
      <c r="AT102" s="713"/>
      <c r="AU102" s="713"/>
      <c r="AV102" s="714"/>
    </row>
    <row r="103" spans="1:48" ht="14.25">
      <c r="A103" s="619" t="str">
        <f>Sprachen!L234</f>
        <v>Name</v>
      </c>
      <c r="B103" s="376"/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8"/>
      <c r="Q103" s="1028" t="str">
        <f>IF(Deckblatt!I29&lt;&gt;"",Deckblatt!I29,"")</f>
        <v/>
      </c>
      <c r="R103" s="1029"/>
      <c r="S103" s="1029"/>
      <c r="T103" s="1029"/>
      <c r="U103" s="1029"/>
      <c r="V103" s="1029"/>
      <c r="W103" s="1029"/>
      <c r="X103" s="1029"/>
      <c r="Y103" s="1029"/>
      <c r="Z103" s="1029"/>
      <c r="AA103" s="1029"/>
      <c r="AB103" s="1029"/>
      <c r="AC103" s="1030"/>
      <c r="AD103" s="718" t="str">
        <f>Sprachen!L61</f>
        <v>Bemerkung</v>
      </c>
      <c r="AE103" s="719"/>
      <c r="AF103" s="719"/>
      <c r="AG103" s="719"/>
      <c r="AH103" s="720"/>
      <c r="AI103" s="1031"/>
      <c r="AJ103" s="1031"/>
      <c r="AK103" s="1031"/>
      <c r="AL103" s="1031"/>
      <c r="AM103" s="1031"/>
      <c r="AN103" s="1031"/>
      <c r="AO103" s="1031"/>
      <c r="AP103" s="1031"/>
      <c r="AQ103" s="1031"/>
      <c r="AR103" s="1031"/>
      <c r="AS103" s="1031"/>
      <c r="AT103" s="1031"/>
      <c r="AU103" s="1031"/>
      <c r="AV103" s="1032"/>
    </row>
    <row r="104" spans="1:48" ht="14.25">
      <c r="A104" s="589" t="str">
        <f>Sprachen!L20</f>
        <v>Abteilung</v>
      </c>
      <c r="B104" s="384"/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6"/>
      <c r="Q104" s="1020" t="str">
        <f>IF(Deckblatt!I30&lt;&gt;"",Deckblatt!I30,"")</f>
        <v/>
      </c>
      <c r="R104" s="1021"/>
      <c r="S104" s="1021"/>
      <c r="T104" s="1021"/>
      <c r="U104" s="1021"/>
      <c r="V104" s="1021"/>
      <c r="W104" s="1021"/>
      <c r="X104" s="1021"/>
      <c r="Y104" s="1021"/>
      <c r="Z104" s="1021"/>
      <c r="AA104" s="1021"/>
      <c r="AB104" s="1021"/>
      <c r="AC104" s="1022"/>
      <c r="AD104" s="721"/>
      <c r="AE104" s="366"/>
      <c r="AF104" s="366"/>
      <c r="AG104" s="366"/>
      <c r="AH104" s="367"/>
      <c r="AI104" s="1033"/>
      <c r="AJ104" s="1033"/>
      <c r="AK104" s="1033"/>
      <c r="AL104" s="1033"/>
      <c r="AM104" s="1033"/>
      <c r="AN104" s="1033"/>
      <c r="AO104" s="1033"/>
      <c r="AP104" s="1033"/>
      <c r="AQ104" s="1033"/>
      <c r="AR104" s="1033"/>
      <c r="AS104" s="1033"/>
      <c r="AT104" s="1033"/>
      <c r="AU104" s="1033"/>
      <c r="AV104" s="1034"/>
    </row>
    <row r="105" spans="1:48" ht="14.25">
      <c r="A105" s="589" t="str">
        <f>Sprachen!L343</f>
        <v>Telefon</v>
      </c>
      <c r="B105" s="384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6"/>
      <c r="Q105" s="1020" t="str">
        <f>IF(Deckblatt!I31&lt;&gt;"",Deckblatt!I31,"")</f>
        <v/>
      </c>
      <c r="R105" s="1021"/>
      <c r="S105" s="1021"/>
      <c r="T105" s="1021"/>
      <c r="U105" s="1021"/>
      <c r="V105" s="1021"/>
      <c r="W105" s="1021"/>
      <c r="X105" s="1021"/>
      <c r="Y105" s="1021"/>
      <c r="Z105" s="1021"/>
      <c r="AA105" s="1021"/>
      <c r="AB105" s="1021"/>
      <c r="AC105" s="1022"/>
      <c r="AD105" s="721"/>
      <c r="AE105" s="366"/>
      <c r="AF105" s="366"/>
      <c r="AG105" s="366"/>
      <c r="AH105" s="367"/>
      <c r="AI105" s="1033"/>
      <c r="AJ105" s="1033"/>
      <c r="AK105" s="1033"/>
      <c r="AL105" s="1033"/>
      <c r="AM105" s="1033"/>
      <c r="AN105" s="1033"/>
      <c r="AO105" s="1033"/>
      <c r="AP105" s="1033"/>
      <c r="AQ105" s="1033"/>
      <c r="AR105" s="1033"/>
      <c r="AS105" s="1033"/>
      <c r="AT105" s="1033"/>
      <c r="AU105" s="1033"/>
      <c r="AV105" s="1034"/>
    </row>
    <row r="106" spans="1:48" ht="14.25">
      <c r="A106" s="589" t="str">
        <f>Sprachen!L119</f>
        <v>E-Mail/Fax-Nr.</v>
      </c>
      <c r="B106" s="384"/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6"/>
      <c r="Q106" s="1020" t="str">
        <f>IF(Deckblatt!I32&lt;&gt;"",Deckblatt!I32,"")</f>
        <v/>
      </c>
      <c r="R106" s="1021"/>
      <c r="S106" s="1021"/>
      <c r="T106" s="1021"/>
      <c r="U106" s="1021"/>
      <c r="V106" s="1021"/>
      <c r="W106" s="1021"/>
      <c r="X106" s="1021"/>
      <c r="Y106" s="1021"/>
      <c r="Z106" s="1021"/>
      <c r="AA106" s="1021"/>
      <c r="AB106" s="1021"/>
      <c r="AC106" s="1022"/>
      <c r="AD106" s="721"/>
      <c r="AE106" s="366"/>
      <c r="AF106" s="366"/>
      <c r="AG106" s="366"/>
      <c r="AH106" s="367"/>
      <c r="AI106" s="1035"/>
      <c r="AJ106" s="1035"/>
      <c r="AK106" s="1035"/>
      <c r="AL106" s="1035"/>
      <c r="AM106" s="1035"/>
      <c r="AN106" s="1035"/>
      <c r="AO106" s="1035"/>
      <c r="AP106" s="1035"/>
      <c r="AQ106" s="1035"/>
      <c r="AR106" s="1035"/>
      <c r="AS106" s="1035"/>
      <c r="AT106" s="1035"/>
      <c r="AU106" s="1035"/>
      <c r="AV106" s="1036"/>
    </row>
    <row r="107" spans="1:48" ht="30" customHeight="1" thickBot="1">
      <c r="A107" s="699" t="str">
        <f>Sprachen!L91</f>
        <v>Datum</v>
      </c>
      <c r="B107" s="700"/>
      <c r="C107" s="701"/>
      <c r="D107" s="701"/>
      <c r="E107" s="701"/>
      <c r="F107" s="701"/>
      <c r="G107" s="701"/>
      <c r="H107" s="701"/>
      <c r="I107" s="701"/>
      <c r="J107" s="701"/>
      <c r="K107" s="701"/>
      <c r="L107" s="701"/>
      <c r="M107" s="701"/>
      <c r="N107" s="701"/>
      <c r="O107" s="701"/>
      <c r="P107" s="702"/>
      <c r="Q107" s="1023" t="str">
        <f>IF(Deckblatt!I33&lt;&gt;"",Deckblatt!I33,"")</f>
        <v/>
      </c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5"/>
      <c r="AD107" s="703" t="str">
        <f>Sprachen!L348</f>
        <v>Unterschrift</v>
      </c>
      <c r="AE107" s="704"/>
      <c r="AF107" s="704"/>
      <c r="AG107" s="704"/>
      <c r="AH107" s="705"/>
      <c r="AI107" s="1026"/>
      <c r="AJ107" s="1026"/>
      <c r="AK107" s="1026"/>
      <c r="AL107" s="1026"/>
      <c r="AM107" s="1026"/>
      <c r="AN107" s="1026"/>
      <c r="AO107" s="1026"/>
      <c r="AP107" s="1026"/>
      <c r="AQ107" s="1026"/>
      <c r="AR107" s="1026"/>
      <c r="AS107" s="1026"/>
      <c r="AT107" s="1026"/>
      <c r="AU107" s="1026"/>
      <c r="AV107" s="1027"/>
    </row>
    <row r="108" s="110" customFormat="1" ht="14.25"/>
    <row r="109" s="110" customFormat="1" ht="14.25"/>
    <row r="110" s="110" customFormat="1" ht="14.25"/>
    <row r="111" s="110" customFormat="1" ht="14.25"/>
    <row r="112" s="110" customFormat="1" ht="14.25"/>
    <row r="113" s="110" customFormat="1" ht="14.25"/>
    <row r="114" s="110" customFormat="1" ht="14.25"/>
    <row r="115" s="110" customFormat="1" ht="14.25"/>
    <row r="116" s="110" customFormat="1" ht="14.25"/>
    <row r="117" s="110" customFormat="1" ht="14.25"/>
    <row r="118" s="110" customFormat="1" ht="14.25"/>
    <row r="119" s="110" customFormat="1" ht="14.25"/>
    <row r="120" s="110" customFormat="1" ht="14.25"/>
    <row r="121" s="110" customFormat="1" ht="14.25"/>
    <row r="122" s="110" customFormat="1" ht="14.25"/>
    <row r="123" s="110" customFormat="1" ht="14.25"/>
    <row r="124" s="110" customFormat="1" ht="14.25"/>
    <row r="125" s="110" customFormat="1" ht="14.25"/>
    <row r="126" s="110" customFormat="1" ht="14.25"/>
    <row r="127" s="110" customFormat="1" ht="14.25"/>
    <row r="128" s="110" customFormat="1" ht="14.25"/>
    <row r="129" s="110" customFormat="1" ht="14.25"/>
    <row r="130" s="110" customFormat="1" ht="14.25"/>
    <row r="131" s="110" customFormat="1" ht="14.25"/>
    <row r="132" s="110" customFormat="1" ht="14.25"/>
    <row r="133" s="110" customFormat="1" ht="14.25"/>
    <row r="134" s="110" customFormat="1" ht="14.25"/>
    <row r="135" s="110" customFormat="1" ht="14.25"/>
    <row r="136" s="110" customFormat="1" ht="14.25"/>
    <row r="137" s="110" customFormat="1" ht="14.25"/>
    <row r="138" s="110" customFormat="1" ht="14.25"/>
    <row r="139" s="110" customFormat="1" ht="14.25"/>
    <row r="140" s="110" customFormat="1" ht="14.25"/>
    <row r="141" s="110" customFormat="1" ht="14.25"/>
    <row r="142" s="110" customFormat="1" ht="14.25"/>
    <row r="143" s="110" customFormat="1" ht="14.25"/>
    <row r="144" s="110" customFormat="1" ht="14.25"/>
    <row r="145" s="110" customFormat="1" ht="14.25"/>
    <row r="146" s="110" customFormat="1" ht="14.25"/>
    <row r="147" s="110" customFormat="1" ht="14.25"/>
    <row r="148" s="110" customFormat="1" ht="14.25"/>
    <row r="149" s="110" customFormat="1" ht="14.25"/>
    <row r="150" s="110" customFormat="1" ht="14.25"/>
  </sheetData>
  <mergeCells count="1201">
    <mergeCell ref="P101:Q101"/>
    <mergeCell ref="A106:P106"/>
    <mergeCell ref="Q106:AC106"/>
    <mergeCell ref="A107:P107"/>
    <mergeCell ref="Q107:AC107"/>
    <mergeCell ref="AD107:AH107"/>
    <mergeCell ref="AI107:AV107"/>
    <mergeCell ref="AM101:AV101"/>
    <mergeCell ref="A102:AV102"/>
    <mergeCell ref="A103:P103"/>
    <mergeCell ref="Q103:AC103"/>
    <mergeCell ref="AD103:AH106"/>
    <mergeCell ref="AI103:AV106"/>
    <mergeCell ref="A104:P104"/>
    <mergeCell ref="Q104:AC104"/>
    <mergeCell ref="A105:P105"/>
    <mergeCell ref="Q105:AC105"/>
    <mergeCell ref="W101:Y101"/>
    <mergeCell ref="Z101:AB101"/>
    <mergeCell ref="AC101:AE101"/>
    <mergeCell ref="AF101:AH101"/>
    <mergeCell ref="AI101:AJ101"/>
    <mergeCell ref="AK101:AL101"/>
    <mergeCell ref="R101:S101"/>
    <mergeCell ref="T101:V101"/>
    <mergeCell ref="L101:O101"/>
    <mergeCell ref="AI99:AJ99"/>
    <mergeCell ref="AK99:AL99"/>
    <mergeCell ref="AM99:AV99"/>
    <mergeCell ref="A100:C100"/>
    <mergeCell ref="P100:Q100"/>
    <mergeCell ref="R100:S100"/>
    <mergeCell ref="T100:V100"/>
    <mergeCell ref="W100:Y100"/>
    <mergeCell ref="Z100:AB100"/>
    <mergeCell ref="AM98:AV98"/>
    <mergeCell ref="A99:C99"/>
    <mergeCell ref="P99:Q99"/>
    <mergeCell ref="R99:S99"/>
    <mergeCell ref="T99:V99"/>
    <mergeCell ref="W99:Y99"/>
    <mergeCell ref="Z99:AB99"/>
    <mergeCell ref="AC99:AE99"/>
    <mergeCell ref="AF99:AH99"/>
    <mergeCell ref="W98:Y98"/>
    <mergeCell ref="Z98:AB98"/>
    <mergeCell ref="AC98:AE98"/>
    <mergeCell ref="AF98:AH98"/>
    <mergeCell ref="AI98:AJ98"/>
    <mergeCell ref="AK98:AL98"/>
    <mergeCell ref="AC100:AE100"/>
    <mergeCell ref="AF100:AH100"/>
    <mergeCell ref="AI100:AJ100"/>
    <mergeCell ref="AK100:AL100"/>
    <mergeCell ref="AM100:AV100"/>
    <mergeCell ref="D99:K99"/>
    <mergeCell ref="L99:O99"/>
    <mergeCell ref="L100:O100"/>
    <mergeCell ref="AC97:AE97"/>
    <mergeCell ref="AF97:AH97"/>
    <mergeCell ref="AI97:AJ97"/>
    <mergeCell ref="AK97:AL97"/>
    <mergeCell ref="AM97:AV97"/>
    <mergeCell ref="A98:C98"/>
    <mergeCell ref="P98:Q98"/>
    <mergeCell ref="R98:S98"/>
    <mergeCell ref="T98:V98"/>
    <mergeCell ref="AI96:AJ96"/>
    <mergeCell ref="AK96:AL96"/>
    <mergeCell ref="AM96:AV96"/>
    <mergeCell ref="A97:C97"/>
    <mergeCell ref="P97:Q97"/>
    <mergeCell ref="R97:S97"/>
    <mergeCell ref="T97:V97"/>
    <mergeCell ref="W97:Y97"/>
    <mergeCell ref="Z97:AB97"/>
    <mergeCell ref="D97:K97"/>
    <mergeCell ref="D98:K98"/>
    <mergeCell ref="L97:O97"/>
    <mergeCell ref="L98:O98"/>
    <mergeCell ref="AM95:AV95"/>
    <mergeCell ref="A96:C96"/>
    <mergeCell ref="P96:Q96"/>
    <mergeCell ref="R96:S96"/>
    <mergeCell ref="T96:V96"/>
    <mergeCell ref="W96:Y96"/>
    <mergeCell ref="Z96:AB96"/>
    <mergeCell ref="AC96:AE96"/>
    <mergeCell ref="AF96:AH96"/>
    <mergeCell ref="W95:Y95"/>
    <mergeCell ref="Z95:AB95"/>
    <mergeCell ref="AC95:AE95"/>
    <mergeCell ref="AF95:AH95"/>
    <mergeCell ref="AI95:AJ95"/>
    <mergeCell ref="AK95:AL95"/>
    <mergeCell ref="AC94:AE94"/>
    <mergeCell ref="AF94:AH94"/>
    <mergeCell ref="AI94:AJ94"/>
    <mergeCell ref="AK94:AL94"/>
    <mergeCell ref="AM94:AV94"/>
    <mergeCell ref="A95:C95"/>
    <mergeCell ref="P95:Q95"/>
    <mergeCell ref="R95:S95"/>
    <mergeCell ref="T95:V95"/>
    <mergeCell ref="D95:K95"/>
    <mergeCell ref="D96:K96"/>
    <mergeCell ref="L95:O95"/>
    <mergeCell ref="L96:O96"/>
    <mergeCell ref="AI93:AJ93"/>
    <mergeCell ref="AK93:AL93"/>
    <mergeCell ref="AM93:AV93"/>
    <mergeCell ref="A94:C94"/>
    <mergeCell ref="P94:Q94"/>
    <mergeCell ref="R94:S94"/>
    <mergeCell ref="T94:V94"/>
    <mergeCell ref="W94:Y94"/>
    <mergeCell ref="Z94:AB94"/>
    <mergeCell ref="AM92:AV92"/>
    <mergeCell ref="A93:C93"/>
    <mergeCell ref="P93:Q93"/>
    <mergeCell ref="R93:S93"/>
    <mergeCell ref="T93:V93"/>
    <mergeCell ref="W93:Y93"/>
    <mergeCell ref="Z93:AB93"/>
    <mergeCell ref="AC93:AE93"/>
    <mergeCell ref="AF93:AH93"/>
    <mergeCell ref="W92:Y92"/>
    <mergeCell ref="Z92:AB92"/>
    <mergeCell ref="AC92:AE92"/>
    <mergeCell ref="AF92:AH92"/>
    <mergeCell ref="AI92:AJ92"/>
    <mergeCell ref="AK92:AL92"/>
    <mergeCell ref="D94:K94"/>
    <mergeCell ref="D93:K93"/>
    <mergeCell ref="L93:O93"/>
    <mergeCell ref="L94:O94"/>
    <mergeCell ref="AC91:AE91"/>
    <mergeCell ref="AF91:AH91"/>
    <mergeCell ref="AI91:AJ91"/>
    <mergeCell ref="AK91:AL91"/>
    <mergeCell ref="AM91:AV91"/>
    <mergeCell ref="A92:C92"/>
    <mergeCell ref="P92:Q92"/>
    <mergeCell ref="R92:S92"/>
    <mergeCell ref="T92:V92"/>
    <mergeCell ref="AI90:AJ90"/>
    <mergeCell ref="AK90:AL90"/>
    <mergeCell ref="AM90:AV90"/>
    <mergeCell ref="A91:C91"/>
    <mergeCell ref="P91:Q91"/>
    <mergeCell ref="R91:S91"/>
    <mergeCell ref="T91:V91"/>
    <mergeCell ref="W91:Y91"/>
    <mergeCell ref="Z91:AB91"/>
    <mergeCell ref="D91:K91"/>
    <mergeCell ref="D92:K92"/>
    <mergeCell ref="L91:O91"/>
    <mergeCell ref="L92:O92"/>
    <mergeCell ref="AM89:AV89"/>
    <mergeCell ref="A90:C90"/>
    <mergeCell ref="P90:Q90"/>
    <mergeCell ref="R90:S90"/>
    <mergeCell ref="T90:V90"/>
    <mergeCell ref="W90:Y90"/>
    <mergeCell ref="Z90:AB90"/>
    <mergeCell ref="AC90:AE90"/>
    <mergeCell ref="AF90:AH90"/>
    <mergeCell ref="W89:Y89"/>
    <mergeCell ref="Z89:AB89"/>
    <mergeCell ref="AC89:AE89"/>
    <mergeCell ref="AF89:AH89"/>
    <mergeCell ref="AI89:AJ89"/>
    <mergeCell ref="AK89:AL89"/>
    <mergeCell ref="AC88:AE88"/>
    <mergeCell ref="AF88:AH88"/>
    <mergeCell ref="AI88:AJ88"/>
    <mergeCell ref="AK88:AL88"/>
    <mergeCell ref="AM88:AV88"/>
    <mergeCell ref="A89:C89"/>
    <mergeCell ref="P89:Q89"/>
    <mergeCell ref="R89:S89"/>
    <mergeCell ref="T89:V89"/>
    <mergeCell ref="D89:K89"/>
    <mergeCell ref="D90:K90"/>
    <mergeCell ref="L89:O89"/>
    <mergeCell ref="L90:O90"/>
    <mergeCell ref="AI87:AJ87"/>
    <mergeCell ref="AK87:AL87"/>
    <mergeCell ref="AM87:AV87"/>
    <mergeCell ref="A88:C88"/>
    <mergeCell ref="P88:Q88"/>
    <mergeCell ref="R88:S88"/>
    <mergeCell ref="T88:V88"/>
    <mergeCell ref="W88:Y88"/>
    <mergeCell ref="Z88:AB88"/>
    <mergeCell ref="AM86:AV86"/>
    <mergeCell ref="A87:C87"/>
    <mergeCell ref="P87:Q87"/>
    <mergeCell ref="R87:S87"/>
    <mergeCell ref="T87:V87"/>
    <mergeCell ref="W87:Y87"/>
    <mergeCell ref="Z87:AB87"/>
    <mergeCell ref="AC87:AE87"/>
    <mergeCell ref="AF87:AH87"/>
    <mergeCell ref="W86:Y86"/>
    <mergeCell ref="Z86:AB86"/>
    <mergeCell ref="AC86:AE86"/>
    <mergeCell ref="AF86:AH86"/>
    <mergeCell ref="AI86:AJ86"/>
    <mergeCell ref="AK86:AL86"/>
    <mergeCell ref="D87:K87"/>
    <mergeCell ref="D88:K88"/>
    <mergeCell ref="L87:O87"/>
    <mergeCell ref="L88:O88"/>
    <mergeCell ref="AC85:AE85"/>
    <mergeCell ref="AF85:AH85"/>
    <mergeCell ref="AI85:AJ85"/>
    <mergeCell ref="AK85:AL85"/>
    <mergeCell ref="AM85:AV85"/>
    <mergeCell ref="A86:C86"/>
    <mergeCell ref="P86:Q86"/>
    <mergeCell ref="R86:S86"/>
    <mergeCell ref="T86:V86"/>
    <mergeCell ref="AI84:AJ84"/>
    <mergeCell ref="AK84:AL84"/>
    <mergeCell ref="AM84:AV84"/>
    <mergeCell ref="A85:C85"/>
    <mergeCell ref="P85:Q85"/>
    <mergeCell ref="R85:S85"/>
    <mergeCell ref="T85:V85"/>
    <mergeCell ref="W85:Y85"/>
    <mergeCell ref="Z85:AB85"/>
    <mergeCell ref="D85:K85"/>
    <mergeCell ref="D86:K86"/>
    <mergeCell ref="L85:O85"/>
    <mergeCell ref="L86:O86"/>
    <mergeCell ref="AM83:AV83"/>
    <mergeCell ref="A84:C84"/>
    <mergeCell ref="P84:Q84"/>
    <mergeCell ref="R84:S84"/>
    <mergeCell ref="T84:V84"/>
    <mergeCell ref="W84:Y84"/>
    <mergeCell ref="Z84:AB84"/>
    <mergeCell ref="AC84:AE84"/>
    <mergeCell ref="AF84:AH84"/>
    <mergeCell ref="W83:Y83"/>
    <mergeCell ref="Z83:AB83"/>
    <mergeCell ref="AC83:AE83"/>
    <mergeCell ref="AF83:AH83"/>
    <mergeCell ref="AI83:AJ83"/>
    <mergeCell ref="AK83:AL83"/>
    <mergeCell ref="AC82:AE82"/>
    <mergeCell ref="AF82:AH82"/>
    <mergeCell ref="AI82:AJ82"/>
    <mergeCell ref="AK82:AL82"/>
    <mergeCell ref="AM82:AV82"/>
    <mergeCell ref="A83:C83"/>
    <mergeCell ref="P83:Q83"/>
    <mergeCell ref="R83:S83"/>
    <mergeCell ref="T83:V83"/>
    <mergeCell ref="D83:K83"/>
    <mergeCell ref="D84:K84"/>
    <mergeCell ref="L83:O83"/>
    <mergeCell ref="L84:O84"/>
    <mergeCell ref="AI81:AJ81"/>
    <mergeCell ref="AK81:AL81"/>
    <mergeCell ref="AM81:AV81"/>
    <mergeCell ref="A82:C82"/>
    <mergeCell ref="P82:Q82"/>
    <mergeCell ref="R82:S82"/>
    <mergeCell ref="T82:V82"/>
    <mergeCell ref="W82:Y82"/>
    <mergeCell ref="Z82:AB82"/>
    <mergeCell ref="AM80:AV80"/>
    <mergeCell ref="A81:C81"/>
    <mergeCell ref="P81:Q81"/>
    <mergeCell ref="R81:S81"/>
    <mergeCell ref="T81:V81"/>
    <mergeCell ref="W81:Y81"/>
    <mergeCell ref="Z81:AB81"/>
    <mergeCell ref="AC81:AE81"/>
    <mergeCell ref="AF81:AH81"/>
    <mergeCell ref="W80:Y80"/>
    <mergeCell ref="Z80:AB80"/>
    <mergeCell ref="AC80:AE80"/>
    <mergeCell ref="AF80:AH80"/>
    <mergeCell ref="AI80:AJ80"/>
    <mergeCell ref="AK80:AL80"/>
    <mergeCell ref="D81:K81"/>
    <mergeCell ref="D82:K82"/>
    <mergeCell ref="L81:O81"/>
    <mergeCell ref="L82:O82"/>
    <mergeCell ref="AC79:AE79"/>
    <mergeCell ref="AF79:AH79"/>
    <mergeCell ref="AI79:AJ79"/>
    <mergeCell ref="AK79:AL79"/>
    <mergeCell ref="AM79:AV79"/>
    <mergeCell ref="A80:C80"/>
    <mergeCell ref="P80:Q80"/>
    <mergeCell ref="R80:S80"/>
    <mergeCell ref="T80:V80"/>
    <mergeCell ref="AI78:AJ78"/>
    <mergeCell ref="AK78:AL78"/>
    <mergeCell ref="AM78:AV78"/>
    <mergeCell ref="A79:C79"/>
    <mergeCell ref="P79:Q79"/>
    <mergeCell ref="R79:S79"/>
    <mergeCell ref="T79:V79"/>
    <mergeCell ref="W79:Y79"/>
    <mergeCell ref="Z79:AB79"/>
    <mergeCell ref="D79:K79"/>
    <mergeCell ref="D80:K80"/>
    <mergeCell ref="L79:O79"/>
    <mergeCell ref="L80:O80"/>
    <mergeCell ref="AM77:AV77"/>
    <mergeCell ref="A78:C78"/>
    <mergeCell ref="P78:Q78"/>
    <mergeCell ref="R78:S78"/>
    <mergeCell ref="T78:V78"/>
    <mergeCell ref="W78:Y78"/>
    <mergeCell ref="Z78:AB78"/>
    <mergeCell ref="AC78:AE78"/>
    <mergeCell ref="AF78:AH78"/>
    <mergeCell ref="W77:Y77"/>
    <mergeCell ref="Z77:AB77"/>
    <mergeCell ref="AC77:AE77"/>
    <mergeCell ref="AF77:AH77"/>
    <mergeCell ref="AI77:AJ77"/>
    <mergeCell ref="AK77:AL77"/>
    <mergeCell ref="AC76:AE76"/>
    <mergeCell ref="AF76:AH76"/>
    <mergeCell ref="AI76:AJ76"/>
    <mergeCell ref="AK76:AL76"/>
    <mergeCell ref="AM76:AV76"/>
    <mergeCell ref="A77:C77"/>
    <mergeCell ref="P77:Q77"/>
    <mergeCell ref="R77:S77"/>
    <mergeCell ref="T77:V77"/>
    <mergeCell ref="D77:K77"/>
    <mergeCell ref="D78:K78"/>
    <mergeCell ref="L77:O77"/>
    <mergeCell ref="L78:O78"/>
    <mergeCell ref="AI75:AJ75"/>
    <mergeCell ref="AK75:AL75"/>
    <mergeCell ref="AM75:AV75"/>
    <mergeCell ref="A76:C76"/>
    <mergeCell ref="P76:Q76"/>
    <mergeCell ref="R76:S76"/>
    <mergeCell ref="T76:V76"/>
    <mergeCell ref="W76:Y76"/>
    <mergeCell ref="Z76:AB76"/>
    <mergeCell ref="AM74:AV74"/>
    <mergeCell ref="A75:C75"/>
    <mergeCell ref="P75:Q75"/>
    <mergeCell ref="R75:S75"/>
    <mergeCell ref="T75:V75"/>
    <mergeCell ref="W75:Y75"/>
    <mergeCell ref="Z75:AB75"/>
    <mergeCell ref="AC75:AE75"/>
    <mergeCell ref="AF75:AH75"/>
    <mergeCell ref="W74:Y74"/>
    <mergeCell ref="Z74:AB74"/>
    <mergeCell ref="AC74:AE74"/>
    <mergeCell ref="AF74:AH74"/>
    <mergeCell ref="AI74:AJ74"/>
    <mergeCell ref="AK74:AL74"/>
    <mergeCell ref="D75:K75"/>
    <mergeCell ref="D76:K76"/>
    <mergeCell ref="L75:O75"/>
    <mergeCell ref="L76:O76"/>
    <mergeCell ref="AC73:AE73"/>
    <mergeCell ref="AF73:AH73"/>
    <mergeCell ref="AI73:AJ73"/>
    <mergeCell ref="AK73:AL73"/>
    <mergeCell ref="AM73:AV73"/>
    <mergeCell ref="A74:C74"/>
    <mergeCell ref="P74:Q74"/>
    <mergeCell ref="R74:S74"/>
    <mergeCell ref="T74:V74"/>
    <mergeCell ref="AI72:AJ72"/>
    <mergeCell ref="AK72:AL72"/>
    <mergeCell ref="AM72:AV72"/>
    <mergeCell ref="A73:C73"/>
    <mergeCell ref="P73:Q73"/>
    <mergeCell ref="R73:S73"/>
    <mergeCell ref="T73:V73"/>
    <mergeCell ref="W73:Y73"/>
    <mergeCell ref="Z73:AB73"/>
    <mergeCell ref="D73:K73"/>
    <mergeCell ref="D74:K74"/>
    <mergeCell ref="L73:O73"/>
    <mergeCell ref="L74:O74"/>
    <mergeCell ref="AM71:AV71"/>
    <mergeCell ref="A72:C72"/>
    <mergeCell ref="P72:Q72"/>
    <mergeCell ref="R72:S72"/>
    <mergeCell ref="T72:V72"/>
    <mergeCell ref="W72:Y72"/>
    <mergeCell ref="Z72:AB72"/>
    <mergeCell ref="AC72:AE72"/>
    <mergeCell ref="AF72:AH72"/>
    <mergeCell ref="W71:Y71"/>
    <mergeCell ref="Z71:AB71"/>
    <mergeCell ref="AC71:AE71"/>
    <mergeCell ref="AF71:AH71"/>
    <mergeCell ref="AI71:AJ71"/>
    <mergeCell ref="AK71:AL71"/>
    <mergeCell ref="AC70:AE70"/>
    <mergeCell ref="AF70:AH70"/>
    <mergeCell ref="AI70:AJ70"/>
    <mergeCell ref="AK70:AL70"/>
    <mergeCell ref="AM70:AV70"/>
    <mergeCell ref="A71:C71"/>
    <mergeCell ref="P71:Q71"/>
    <mergeCell ref="R71:S71"/>
    <mergeCell ref="T71:V71"/>
    <mergeCell ref="D71:K71"/>
    <mergeCell ref="D72:K72"/>
    <mergeCell ref="L71:O71"/>
    <mergeCell ref="L72:O72"/>
    <mergeCell ref="AI69:AJ69"/>
    <mergeCell ref="AK69:AL69"/>
    <mergeCell ref="AM69:AV69"/>
    <mergeCell ref="A70:C70"/>
    <mergeCell ref="P70:Q70"/>
    <mergeCell ref="R70:S70"/>
    <mergeCell ref="T70:V70"/>
    <mergeCell ref="W70:Y70"/>
    <mergeCell ref="Z70:AB70"/>
    <mergeCell ref="AM68:AV68"/>
    <mergeCell ref="A69:C69"/>
    <mergeCell ref="P69:Q69"/>
    <mergeCell ref="R69:S69"/>
    <mergeCell ref="T69:V69"/>
    <mergeCell ref="W69:Y69"/>
    <mergeCell ref="Z69:AB69"/>
    <mergeCell ref="AC69:AE69"/>
    <mergeCell ref="AF69:AH69"/>
    <mergeCell ref="W68:Y68"/>
    <mergeCell ref="Z68:AB68"/>
    <mergeCell ref="AC68:AE68"/>
    <mergeCell ref="AF68:AH68"/>
    <mergeCell ref="AI68:AJ68"/>
    <mergeCell ref="AK68:AL68"/>
    <mergeCell ref="D69:K69"/>
    <mergeCell ref="D70:K70"/>
    <mergeCell ref="L69:O69"/>
    <mergeCell ref="L70:O70"/>
    <mergeCell ref="AC67:AE67"/>
    <mergeCell ref="AF67:AH67"/>
    <mergeCell ref="AI67:AJ67"/>
    <mergeCell ref="AK67:AL67"/>
    <mergeCell ref="AM67:AV67"/>
    <mergeCell ref="A68:C68"/>
    <mergeCell ref="P68:Q68"/>
    <mergeCell ref="R68:S68"/>
    <mergeCell ref="T68:V68"/>
    <mergeCell ref="AI66:AJ66"/>
    <mergeCell ref="AK66:AL66"/>
    <mergeCell ref="AM66:AV66"/>
    <mergeCell ref="A67:C67"/>
    <mergeCell ref="P67:Q67"/>
    <mergeCell ref="R67:S67"/>
    <mergeCell ref="T67:V67"/>
    <mergeCell ref="W67:Y67"/>
    <mergeCell ref="Z67:AB67"/>
    <mergeCell ref="D67:K67"/>
    <mergeCell ref="D68:K68"/>
    <mergeCell ref="L67:O67"/>
    <mergeCell ref="L68:O68"/>
    <mergeCell ref="AM65:AV65"/>
    <mergeCell ref="A66:C66"/>
    <mergeCell ref="P66:Q66"/>
    <mergeCell ref="R66:S66"/>
    <mergeCell ref="T66:V66"/>
    <mergeCell ref="W66:Y66"/>
    <mergeCell ref="Z66:AB66"/>
    <mergeCell ref="AC66:AE66"/>
    <mergeCell ref="AF66:AH66"/>
    <mergeCell ref="W65:Y65"/>
    <mergeCell ref="Z65:AB65"/>
    <mergeCell ref="AC65:AE65"/>
    <mergeCell ref="AF65:AH65"/>
    <mergeCell ref="AI65:AJ65"/>
    <mergeCell ref="AK65:AL65"/>
    <mergeCell ref="AC64:AE64"/>
    <mergeCell ref="AF64:AH64"/>
    <mergeCell ref="AI64:AJ64"/>
    <mergeCell ref="AK64:AL64"/>
    <mergeCell ref="AM64:AV64"/>
    <mergeCell ref="A65:C65"/>
    <mergeCell ref="P65:Q65"/>
    <mergeCell ref="R65:S65"/>
    <mergeCell ref="T65:V65"/>
    <mergeCell ref="D65:K65"/>
    <mergeCell ref="D66:K66"/>
    <mergeCell ref="L65:O65"/>
    <mergeCell ref="L66:O66"/>
    <mergeCell ref="AI63:AJ63"/>
    <mergeCell ref="AK63:AL63"/>
    <mergeCell ref="AM63:AV63"/>
    <mergeCell ref="A64:C64"/>
    <mergeCell ref="P64:Q64"/>
    <mergeCell ref="R64:S64"/>
    <mergeCell ref="T64:V64"/>
    <mergeCell ref="W64:Y64"/>
    <mergeCell ref="Z64:AB64"/>
    <mergeCell ref="AM62:AV62"/>
    <mergeCell ref="A63:C63"/>
    <mergeCell ref="P63:Q63"/>
    <mergeCell ref="R63:S63"/>
    <mergeCell ref="T63:V63"/>
    <mergeCell ref="W63:Y63"/>
    <mergeCell ref="Z63:AB63"/>
    <mergeCell ref="AC63:AE63"/>
    <mergeCell ref="AF63:AH63"/>
    <mergeCell ref="W62:Y62"/>
    <mergeCell ref="Z62:AB62"/>
    <mergeCell ref="AC62:AE62"/>
    <mergeCell ref="AF62:AH62"/>
    <mergeCell ref="AI62:AJ62"/>
    <mergeCell ref="AK62:AL62"/>
    <mergeCell ref="D63:K63"/>
    <mergeCell ref="D64:K64"/>
    <mergeCell ref="L63:O63"/>
    <mergeCell ref="L64:O64"/>
    <mergeCell ref="AC61:AE61"/>
    <mergeCell ref="AF61:AH61"/>
    <mergeCell ref="AI61:AJ61"/>
    <mergeCell ref="AK61:AL61"/>
    <mergeCell ref="AM61:AV61"/>
    <mergeCell ref="A62:C62"/>
    <mergeCell ref="P62:Q62"/>
    <mergeCell ref="R62:S62"/>
    <mergeCell ref="T62:V62"/>
    <mergeCell ref="AI60:AJ60"/>
    <mergeCell ref="AK60:AL60"/>
    <mergeCell ref="AM60:AV60"/>
    <mergeCell ref="A61:C61"/>
    <mergeCell ref="P61:Q61"/>
    <mergeCell ref="R61:S61"/>
    <mergeCell ref="T61:V61"/>
    <mergeCell ref="W61:Y61"/>
    <mergeCell ref="Z61:AB61"/>
    <mergeCell ref="D61:K61"/>
    <mergeCell ref="D62:K62"/>
    <mergeCell ref="L61:O61"/>
    <mergeCell ref="L62:O62"/>
    <mergeCell ref="AM59:AV59"/>
    <mergeCell ref="A60:C60"/>
    <mergeCell ref="P60:Q60"/>
    <mergeCell ref="R60:S60"/>
    <mergeCell ref="T60:V60"/>
    <mergeCell ref="W60:Y60"/>
    <mergeCell ref="Z60:AB60"/>
    <mergeCell ref="AC60:AE60"/>
    <mergeCell ref="AF60:AH60"/>
    <mergeCell ref="W59:Y59"/>
    <mergeCell ref="Z59:AB59"/>
    <mergeCell ref="AC59:AE59"/>
    <mergeCell ref="AF59:AH59"/>
    <mergeCell ref="AI59:AJ59"/>
    <mergeCell ref="AK59:AL59"/>
    <mergeCell ref="AC58:AE58"/>
    <mergeCell ref="AF58:AH58"/>
    <mergeCell ref="AI58:AJ58"/>
    <mergeCell ref="AK58:AL58"/>
    <mergeCell ref="AM58:AV58"/>
    <mergeCell ref="A59:C59"/>
    <mergeCell ref="P59:Q59"/>
    <mergeCell ref="R59:S59"/>
    <mergeCell ref="T59:V59"/>
    <mergeCell ref="D59:K59"/>
    <mergeCell ref="D60:K60"/>
    <mergeCell ref="L59:O59"/>
    <mergeCell ref="L60:O60"/>
    <mergeCell ref="AI57:AJ57"/>
    <mergeCell ref="AK57:AL57"/>
    <mergeCell ref="AM57:AV57"/>
    <mergeCell ref="A58:C58"/>
    <mergeCell ref="P58:Q58"/>
    <mergeCell ref="R58:S58"/>
    <mergeCell ref="T58:V58"/>
    <mergeCell ref="W58:Y58"/>
    <mergeCell ref="Z58:AB58"/>
    <mergeCell ref="AM56:AV56"/>
    <mergeCell ref="A57:C57"/>
    <mergeCell ref="P57:Q57"/>
    <mergeCell ref="R57:S57"/>
    <mergeCell ref="T57:V57"/>
    <mergeCell ref="W57:Y57"/>
    <mergeCell ref="Z57:AB57"/>
    <mergeCell ref="AC57:AE57"/>
    <mergeCell ref="AF57:AH57"/>
    <mergeCell ref="W56:Y56"/>
    <mergeCell ref="Z56:AB56"/>
    <mergeCell ref="AC56:AE56"/>
    <mergeCell ref="AF56:AH56"/>
    <mergeCell ref="AI56:AJ56"/>
    <mergeCell ref="AK56:AL56"/>
    <mergeCell ref="D57:K57"/>
    <mergeCell ref="D58:K58"/>
    <mergeCell ref="L57:O57"/>
    <mergeCell ref="L58:O58"/>
    <mergeCell ref="AC55:AE55"/>
    <mergeCell ref="AF55:AH55"/>
    <mergeCell ref="AI55:AJ55"/>
    <mergeCell ref="AK55:AL55"/>
    <mergeCell ref="AM55:AV55"/>
    <mergeCell ref="A56:C56"/>
    <mergeCell ref="P56:Q56"/>
    <mergeCell ref="R56:S56"/>
    <mergeCell ref="T56:V56"/>
    <mergeCell ref="AI54:AJ54"/>
    <mergeCell ref="AK54:AL54"/>
    <mergeCell ref="AM54:AV54"/>
    <mergeCell ref="A55:C55"/>
    <mergeCell ref="P55:Q55"/>
    <mergeCell ref="R55:S55"/>
    <mergeCell ref="T55:V55"/>
    <mergeCell ref="W55:Y55"/>
    <mergeCell ref="Z55:AB55"/>
    <mergeCell ref="D55:K55"/>
    <mergeCell ref="D56:K56"/>
    <mergeCell ref="L55:O55"/>
    <mergeCell ref="L56:O56"/>
    <mergeCell ref="AM53:AV53"/>
    <mergeCell ref="A54:C54"/>
    <mergeCell ref="P54:Q54"/>
    <mergeCell ref="R54:S54"/>
    <mergeCell ref="T54:V54"/>
    <mergeCell ref="W54:Y54"/>
    <mergeCell ref="Z54:AB54"/>
    <mergeCell ref="AC54:AE54"/>
    <mergeCell ref="AF54:AH54"/>
    <mergeCell ref="W53:Y53"/>
    <mergeCell ref="Z53:AB53"/>
    <mergeCell ref="AC53:AE53"/>
    <mergeCell ref="AF53:AH53"/>
    <mergeCell ref="AI53:AJ53"/>
    <mergeCell ref="AK53:AL53"/>
    <mergeCell ref="AC52:AE52"/>
    <mergeCell ref="AF52:AH52"/>
    <mergeCell ref="AI52:AJ52"/>
    <mergeCell ref="AK52:AL52"/>
    <mergeCell ref="AM52:AV52"/>
    <mergeCell ref="A53:C53"/>
    <mergeCell ref="P53:Q53"/>
    <mergeCell ref="R53:S53"/>
    <mergeCell ref="T53:V53"/>
    <mergeCell ref="D53:K53"/>
    <mergeCell ref="D54:K54"/>
    <mergeCell ref="L53:O53"/>
    <mergeCell ref="L54:O54"/>
    <mergeCell ref="AI51:AJ51"/>
    <mergeCell ref="AK51:AL51"/>
    <mergeCell ref="AM51:AV51"/>
    <mergeCell ref="A52:C52"/>
    <mergeCell ref="P52:Q52"/>
    <mergeCell ref="R52:S52"/>
    <mergeCell ref="T52:V52"/>
    <mergeCell ref="W52:Y52"/>
    <mergeCell ref="Z52:AB52"/>
    <mergeCell ref="AM50:AV50"/>
    <mergeCell ref="A51:C51"/>
    <mergeCell ref="P51:Q51"/>
    <mergeCell ref="R51:S51"/>
    <mergeCell ref="T51:V51"/>
    <mergeCell ref="W51:Y51"/>
    <mergeCell ref="Z51:AB51"/>
    <mergeCell ref="AC51:AE51"/>
    <mergeCell ref="AF51:AH51"/>
    <mergeCell ref="W50:Y50"/>
    <mergeCell ref="Z50:AB50"/>
    <mergeCell ref="AC50:AE50"/>
    <mergeCell ref="AF50:AH50"/>
    <mergeCell ref="AI50:AJ50"/>
    <mergeCell ref="AK50:AL50"/>
    <mergeCell ref="D51:K51"/>
    <mergeCell ref="D52:K52"/>
    <mergeCell ref="L51:O51"/>
    <mergeCell ref="L52:O52"/>
    <mergeCell ref="AC49:AE49"/>
    <mergeCell ref="AF49:AH49"/>
    <mergeCell ref="AI49:AJ49"/>
    <mergeCell ref="AK49:AL49"/>
    <mergeCell ref="AM49:AV49"/>
    <mergeCell ref="A50:C50"/>
    <mergeCell ref="P50:Q50"/>
    <mergeCell ref="R50:S50"/>
    <mergeCell ref="T50:V50"/>
    <mergeCell ref="AI48:AJ48"/>
    <mergeCell ref="AK48:AL48"/>
    <mergeCell ref="AM48:AV48"/>
    <mergeCell ref="A49:C49"/>
    <mergeCell ref="P49:Q49"/>
    <mergeCell ref="R49:S49"/>
    <mergeCell ref="T49:V49"/>
    <mergeCell ref="W49:Y49"/>
    <mergeCell ref="Z49:AB49"/>
    <mergeCell ref="D49:K49"/>
    <mergeCell ref="D50:K50"/>
    <mergeCell ref="L49:O49"/>
    <mergeCell ref="L50:O50"/>
    <mergeCell ref="AM47:AV47"/>
    <mergeCell ref="A48:C48"/>
    <mergeCell ref="P48:Q48"/>
    <mergeCell ref="R48:S48"/>
    <mergeCell ref="T48:V48"/>
    <mergeCell ref="W48:Y48"/>
    <mergeCell ref="Z48:AB48"/>
    <mergeCell ref="AC48:AE48"/>
    <mergeCell ref="AF48:AH48"/>
    <mergeCell ref="W47:Y47"/>
    <mergeCell ref="Z47:AB47"/>
    <mergeCell ref="AC47:AE47"/>
    <mergeCell ref="AF47:AH47"/>
    <mergeCell ref="AI47:AJ47"/>
    <mergeCell ref="AK47:AL47"/>
    <mergeCell ref="AC46:AE46"/>
    <mergeCell ref="AF46:AH46"/>
    <mergeCell ref="AI46:AJ46"/>
    <mergeCell ref="AK46:AL46"/>
    <mergeCell ref="AM46:AV46"/>
    <mergeCell ref="A47:C47"/>
    <mergeCell ref="P47:Q47"/>
    <mergeCell ref="R47:S47"/>
    <mergeCell ref="T47:V47"/>
    <mergeCell ref="D47:K47"/>
    <mergeCell ref="D48:K48"/>
    <mergeCell ref="L47:O47"/>
    <mergeCell ref="L48:O48"/>
    <mergeCell ref="AI45:AJ45"/>
    <mergeCell ref="AK45:AL45"/>
    <mergeCell ref="AM45:AV45"/>
    <mergeCell ref="A46:C46"/>
    <mergeCell ref="P46:Q46"/>
    <mergeCell ref="R46:S46"/>
    <mergeCell ref="T46:V46"/>
    <mergeCell ref="W46:Y46"/>
    <mergeCell ref="Z46:AB46"/>
    <mergeCell ref="AM44:AV44"/>
    <mergeCell ref="A45:C45"/>
    <mergeCell ref="P45:Q45"/>
    <mergeCell ref="R45:S45"/>
    <mergeCell ref="T45:V45"/>
    <mergeCell ref="W45:Y45"/>
    <mergeCell ref="Z45:AB45"/>
    <mergeCell ref="AC45:AE45"/>
    <mergeCell ref="AF45:AH45"/>
    <mergeCell ref="W44:Y44"/>
    <mergeCell ref="Z44:AB44"/>
    <mergeCell ref="AC44:AE44"/>
    <mergeCell ref="AF44:AH44"/>
    <mergeCell ref="AI44:AJ44"/>
    <mergeCell ref="AK44:AL44"/>
    <mergeCell ref="D45:K45"/>
    <mergeCell ref="D46:K46"/>
    <mergeCell ref="L45:O45"/>
    <mergeCell ref="L46:O46"/>
    <mergeCell ref="AC43:AE43"/>
    <mergeCell ref="AF43:AH43"/>
    <mergeCell ref="AI43:AJ43"/>
    <mergeCell ref="AK43:AL43"/>
    <mergeCell ref="AM43:AV43"/>
    <mergeCell ref="A44:C44"/>
    <mergeCell ref="P44:Q44"/>
    <mergeCell ref="R44:S44"/>
    <mergeCell ref="T44:V44"/>
    <mergeCell ref="AI42:AJ42"/>
    <mergeCell ref="AK42:AL42"/>
    <mergeCell ref="AM42:AV42"/>
    <mergeCell ref="A43:C43"/>
    <mergeCell ref="P43:Q43"/>
    <mergeCell ref="R43:S43"/>
    <mergeCell ref="T43:V43"/>
    <mergeCell ref="W43:Y43"/>
    <mergeCell ref="Z43:AB43"/>
    <mergeCell ref="D43:K43"/>
    <mergeCell ref="D44:K44"/>
    <mergeCell ref="L44:O44"/>
    <mergeCell ref="AM41:AV41"/>
    <mergeCell ref="A42:C42"/>
    <mergeCell ref="P42:Q42"/>
    <mergeCell ref="R42:S42"/>
    <mergeCell ref="T42:V42"/>
    <mergeCell ref="W42:Y42"/>
    <mergeCell ref="Z42:AB42"/>
    <mergeCell ref="AC42:AE42"/>
    <mergeCell ref="AF42:AH42"/>
    <mergeCell ref="W41:Y41"/>
    <mergeCell ref="Z41:AB41"/>
    <mergeCell ref="AC41:AE41"/>
    <mergeCell ref="AF41:AH41"/>
    <mergeCell ref="AI41:AJ41"/>
    <mergeCell ref="AK41:AL41"/>
    <mergeCell ref="AC40:AE40"/>
    <mergeCell ref="AF40:AH40"/>
    <mergeCell ref="AI40:AJ40"/>
    <mergeCell ref="AK40:AL40"/>
    <mergeCell ref="AM40:AV40"/>
    <mergeCell ref="A41:C41"/>
    <mergeCell ref="P41:Q41"/>
    <mergeCell ref="R41:S41"/>
    <mergeCell ref="T41:V41"/>
    <mergeCell ref="D41:K41"/>
    <mergeCell ref="D42:K42"/>
    <mergeCell ref="AI39:AJ39"/>
    <mergeCell ref="AK39:AL39"/>
    <mergeCell ref="AM39:AV39"/>
    <mergeCell ref="A40:C40"/>
    <mergeCell ref="P40:Q40"/>
    <mergeCell ref="R40:S40"/>
    <mergeCell ref="T40:V40"/>
    <mergeCell ref="W40:Y40"/>
    <mergeCell ref="Z40:AB40"/>
    <mergeCell ref="AM38:AV38"/>
    <mergeCell ref="A39:C39"/>
    <mergeCell ref="P39:Q39"/>
    <mergeCell ref="R39:S39"/>
    <mergeCell ref="T39:V39"/>
    <mergeCell ref="W39:Y39"/>
    <mergeCell ref="Z39:AB39"/>
    <mergeCell ref="AC39:AE39"/>
    <mergeCell ref="AF39:AH39"/>
    <mergeCell ref="W38:Y38"/>
    <mergeCell ref="Z38:AB38"/>
    <mergeCell ref="AC38:AE38"/>
    <mergeCell ref="AF38:AH38"/>
    <mergeCell ref="AI38:AJ38"/>
    <mergeCell ref="AK38:AL38"/>
    <mergeCell ref="D39:K39"/>
    <mergeCell ref="D40:K40"/>
    <mergeCell ref="AC37:AE37"/>
    <mergeCell ref="AF37:AH37"/>
    <mergeCell ref="AI37:AJ37"/>
    <mergeCell ref="AK37:AL37"/>
    <mergeCell ref="AM37:AV37"/>
    <mergeCell ref="A38:C38"/>
    <mergeCell ref="P38:Q38"/>
    <mergeCell ref="R38:S38"/>
    <mergeCell ref="T38:V38"/>
    <mergeCell ref="AI36:AJ36"/>
    <mergeCell ref="AK36:AL36"/>
    <mergeCell ref="AM36:AV36"/>
    <mergeCell ref="A37:C37"/>
    <mergeCell ref="P37:Q37"/>
    <mergeCell ref="R37:S37"/>
    <mergeCell ref="T37:V37"/>
    <mergeCell ref="W37:Y37"/>
    <mergeCell ref="Z37:AB37"/>
    <mergeCell ref="D37:K37"/>
    <mergeCell ref="D38:K38"/>
    <mergeCell ref="AM35:AV35"/>
    <mergeCell ref="A36:C36"/>
    <mergeCell ref="P36:Q36"/>
    <mergeCell ref="R36:S36"/>
    <mergeCell ref="T36:V36"/>
    <mergeCell ref="W36:Y36"/>
    <mergeCell ref="Z36:AB36"/>
    <mergeCell ref="AC36:AE36"/>
    <mergeCell ref="AF36:AH36"/>
    <mergeCell ref="W35:Y35"/>
    <mergeCell ref="Z35:AB35"/>
    <mergeCell ref="AC35:AE35"/>
    <mergeCell ref="AF35:AH35"/>
    <mergeCell ref="AI35:AJ35"/>
    <mergeCell ref="AK35:AL35"/>
    <mergeCell ref="AC34:AE34"/>
    <mergeCell ref="AF34:AH34"/>
    <mergeCell ref="AI34:AJ34"/>
    <mergeCell ref="AK34:AL34"/>
    <mergeCell ref="AM34:AV34"/>
    <mergeCell ref="A35:C35"/>
    <mergeCell ref="P35:Q35"/>
    <mergeCell ref="R35:S35"/>
    <mergeCell ref="T35:V35"/>
    <mergeCell ref="D35:K35"/>
    <mergeCell ref="D36:K36"/>
    <mergeCell ref="AI33:AJ33"/>
    <mergeCell ref="AK33:AL33"/>
    <mergeCell ref="AM33:AV33"/>
    <mergeCell ref="A34:C34"/>
    <mergeCell ref="P34:Q34"/>
    <mergeCell ref="R34:S34"/>
    <mergeCell ref="T34:V34"/>
    <mergeCell ref="W34:Y34"/>
    <mergeCell ref="Z34:AB34"/>
    <mergeCell ref="AM32:AV32"/>
    <mergeCell ref="A33:C33"/>
    <mergeCell ref="P33:Q33"/>
    <mergeCell ref="R33:S33"/>
    <mergeCell ref="T33:V33"/>
    <mergeCell ref="W33:Y33"/>
    <mergeCell ref="Z33:AB33"/>
    <mergeCell ref="AC33:AE33"/>
    <mergeCell ref="AF33:AH33"/>
    <mergeCell ref="W32:Y32"/>
    <mergeCell ref="Z32:AB32"/>
    <mergeCell ref="AC32:AE32"/>
    <mergeCell ref="AF32:AH32"/>
    <mergeCell ref="AI32:AJ32"/>
    <mergeCell ref="AK32:AL32"/>
    <mergeCell ref="D33:K33"/>
    <mergeCell ref="D34:K34"/>
    <mergeCell ref="AC31:AE31"/>
    <mergeCell ref="AF31:AH31"/>
    <mergeCell ref="AI31:AJ31"/>
    <mergeCell ref="AK31:AL31"/>
    <mergeCell ref="AM31:AV31"/>
    <mergeCell ref="A32:C32"/>
    <mergeCell ref="P32:Q32"/>
    <mergeCell ref="R32:S32"/>
    <mergeCell ref="T32:V32"/>
    <mergeCell ref="AI30:AJ30"/>
    <mergeCell ref="AK30:AL30"/>
    <mergeCell ref="AM30:AV30"/>
    <mergeCell ref="A31:C31"/>
    <mergeCell ref="P31:Q31"/>
    <mergeCell ref="R31:S31"/>
    <mergeCell ref="T31:V31"/>
    <mergeCell ref="W31:Y31"/>
    <mergeCell ref="Z31:AB31"/>
    <mergeCell ref="D31:K31"/>
    <mergeCell ref="D32:K32"/>
    <mergeCell ref="AM29:AV29"/>
    <mergeCell ref="A30:C30"/>
    <mergeCell ref="P30:Q30"/>
    <mergeCell ref="R30:S30"/>
    <mergeCell ref="T30:V30"/>
    <mergeCell ref="W30:Y30"/>
    <mergeCell ref="Z30:AB30"/>
    <mergeCell ref="AC30:AE30"/>
    <mergeCell ref="AF30:AH30"/>
    <mergeCell ref="W29:Y29"/>
    <mergeCell ref="Z29:AB29"/>
    <mergeCell ref="AC29:AE29"/>
    <mergeCell ref="AF29:AH29"/>
    <mergeCell ref="AI29:AJ29"/>
    <mergeCell ref="AK29:AL29"/>
    <mergeCell ref="AC28:AE28"/>
    <mergeCell ref="AF28:AH28"/>
    <mergeCell ref="AI28:AJ28"/>
    <mergeCell ref="AK28:AL28"/>
    <mergeCell ref="AM28:AV28"/>
    <mergeCell ref="A29:C29"/>
    <mergeCell ref="P29:Q29"/>
    <mergeCell ref="R29:S29"/>
    <mergeCell ref="T29:V29"/>
    <mergeCell ref="D29:K29"/>
    <mergeCell ref="D30:K30"/>
    <mergeCell ref="AI27:AJ27"/>
    <mergeCell ref="AK27:AL27"/>
    <mergeCell ref="AM27:AV27"/>
    <mergeCell ref="A28:C28"/>
    <mergeCell ref="P28:Q28"/>
    <mergeCell ref="R28:S28"/>
    <mergeCell ref="T28:V28"/>
    <mergeCell ref="W28:Y28"/>
    <mergeCell ref="Z28:AB28"/>
    <mergeCell ref="AM26:AV26"/>
    <mergeCell ref="A27:C27"/>
    <mergeCell ref="P27:Q27"/>
    <mergeCell ref="R27:S27"/>
    <mergeCell ref="T27:V27"/>
    <mergeCell ref="W27:Y27"/>
    <mergeCell ref="Z27:AB27"/>
    <mergeCell ref="AC27:AE27"/>
    <mergeCell ref="AF27:AH27"/>
    <mergeCell ref="P26:Q26"/>
    <mergeCell ref="R26:S26"/>
    <mergeCell ref="D27:K27"/>
    <mergeCell ref="D28:K28"/>
    <mergeCell ref="AM25:AV25"/>
    <mergeCell ref="A26:C26"/>
    <mergeCell ref="T26:V26"/>
    <mergeCell ref="W26:Y26"/>
    <mergeCell ref="Z26:AB26"/>
    <mergeCell ref="AC26:AE26"/>
    <mergeCell ref="AF26:AH26"/>
    <mergeCell ref="AI26:AJ26"/>
    <mergeCell ref="AK26:AL26"/>
    <mergeCell ref="W25:Y25"/>
    <mergeCell ref="Z25:AB25"/>
    <mergeCell ref="AC25:AE25"/>
    <mergeCell ref="AF25:AH25"/>
    <mergeCell ref="AI25:AJ25"/>
    <mergeCell ref="AK25:AL25"/>
    <mergeCell ref="AC24:AE24"/>
    <mergeCell ref="AF24:AH24"/>
    <mergeCell ref="AI24:AJ24"/>
    <mergeCell ref="AK24:AL24"/>
    <mergeCell ref="AM24:AV24"/>
    <mergeCell ref="A25:C25"/>
    <mergeCell ref="P25:Q25"/>
    <mergeCell ref="R25:S25"/>
    <mergeCell ref="T25:V25"/>
    <mergeCell ref="D25:K25"/>
    <mergeCell ref="D26:K26"/>
    <mergeCell ref="AI23:AJ23"/>
    <mergeCell ref="AK23:AL23"/>
    <mergeCell ref="AM23:AV23"/>
    <mergeCell ref="A24:C24"/>
    <mergeCell ref="P24:Q24"/>
    <mergeCell ref="R24:S24"/>
    <mergeCell ref="T24:V24"/>
    <mergeCell ref="W24:Y24"/>
    <mergeCell ref="Z24:AB24"/>
    <mergeCell ref="AM22:AV22"/>
    <mergeCell ref="A23:C23"/>
    <mergeCell ref="P23:Q23"/>
    <mergeCell ref="R23:S23"/>
    <mergeCell ref="T23:V23"/>
    <mergeCell ref="W23:Y23"/>
    <mergeCell ref="Z23:AB23"/>
    <mergeCell ref="AC23:AE23"/>
    <mergeCell ref="AF23:AH23"/>
    <mergeCell ref="W22:Y22"/>
    <mergeCell ref="Z22:AB22"/>
    <mergeCell ref="AC22:AE22"/>
    <mergeCell ref="AF22:AH22"/>
    <mergeCell ref="AI22:AJ22"/>
    <mergeCell ref="AK22:AL22"/>
    <mergeCell ref="D23:K23"/>
    <mergeCell ref="D24:K24"/>
    <mergeCell ref="P19:Q19"/>
    <mergeCell ref="R19:S19"/>
    <mergeCell ref="T19:V19"/>
    <mergeCell ref="D18:K19"/>
    <mergeCell ref="D20:K20"/>
    <mergeCell ref="AC21:AE21"/>
    <mergeCell ref="AF21:AH21"/>
    <mergeCell ref="AI21:AJ21"/>
    <mergeCell ref="AK21:AL21"/>
    <mergeCell ref="AM21:AV21"/>
    <mergeCell ref="A22:C22"/>
    <mergeCell ref="P22:Q22"/>
    <mergeCell ref="R22:S22"/>
    <mergeCell ref="T22:V22"/>
    <mergeCell ref="AI20:AJ20"/>
    <mergeCell ref="AK20:AL20"/>
    <mergeCell ref="AM20:AV20"/>
    <mergeCell ref="A21:C21"/>
    <mergeCell ref="P21:Q21"/>
    <mergeCell ref="R21:S21"/>
    <mergeCell ref="T21:V21"/>
    <mergeCell ref="W21:Y21"/>
    <mergeCell ref="Z21:AB21"/>
    <mergeCell ref="D21:K21"/>
    <mergeCell ref="D22:K22"/>
    <mergeCell ref="A15:C15"/>
    <mergeCell ref="A14:C14"/>
    <mergeCell ref="A13:C13"/>
    <mergeCell ref="AC13:AE13"/>
    <mergeCell ref="AC14:AE14"/>
    <mergeCell ref="AC15:AE15"/>
    <mergeCell ref="AH13:AP13"/>
    <mergeCell ref="AH14:AP14"/>
    <mergeCell ref="AH15:AP15"/>
    <mergeCell ref="AH16:AP16"/>
    <mergeCell ref="AH17:AP17"/>
    <mergeCell ref="AM19:AV19"/>
    <mergeCell ref="A20:C20"/>
    <mergeCell ref="P20:Q20"/>
    <mergeCell ref="R20:S20"/>
    <mergeCell ref="T20:V20"/>
    <mergeCell ref="W20:Y20"/>
    <mergeCell ref="Z20:AB20"/>
    <mergeCell ref="AC20:AE20"/>
    <mergeCell ref="AF20:AH20"/>
    <mergeCell ref="W19:Y19"/>
    <mergeCell ref="Z19:AB19"/>
    <mergeCell ref="AC19:AE19"/>
    <mergeCell ref="AF19:AH19"/>
    <mergeCell ref="AI19:AJ19"/>
    <mergeCell ref="AK19:AL19"/>
    <mergeCell ref="A18:C19"/>
    <mergeCell ref="L18:S18"/>
    <mergeCell ref="T18:AH18"/>
    <mergeCell ref="AI18:AL18"/>
    <mergeCell ref="AM18:AR18"/>
    <mergeCell ref="AS18:AV18"/>
    <mergeCell ref="AT1:AV1"/>
    <mergeCell ref="V2:AB2"/>
    <mergeCell ref="AC2:AV2"/>
    <mergeCell ref="A3:V3"/>
    <mergeCell ref="W3:AI3"/>
    <mergeCell ref="AJ3:AV3"/>
    <mergeCell ref="A1:U2"/>
    <mergeCell ref="V1:AB1"/>
    <mergeCell ref="AC1:AJ1"/>
    <mergeCell ref="AK1:AM1"/>
    <mergeCell ref="AN1:AP1"/>
    <mergeCell ref="AQ1:AS1"/>
    <mergeCell ref="A9:O9"/>
    <mergeCell ref="P9:V9"/>
    <mergeCell ref="W9:AC9"/>
    <mergeCell ref="AD9:AI9"/>
    <mergeCell ref="AJ9:AP9"/>
    <mergeCell ref="AQ9:AV9"/>
    <mergeCell ref="A8:O8"/>
    <mergeCell ref="P8:V8"/>
    <mergeCell ref="W8:AC8"/>
    <mergeCell ref="AD8:AI8"/>
    <mergeCell ref="AJ8:AP8"/>
    <mergeCell ref="AQ8:AV8"/>
    <mergeCell ref="A7:O7"/>
    <mergeCell ref="P7:V7"/>
    <mergeCell ref="W7:AC7"/>
    <mergeCell ref="AD7:AI7"/>
    <mergeCell ref="AJ7:AP7"/>
    <mergeCell ref="AQ7:AV7"/>
    <mergeCell ref="A6:O6"/>
    <mergeCell ref="P6:V6"/>
    <mergeCell ref="W6:AC6"/>
    <mergeCell ref="AD6:AI6"/>
    <mergeCell ref="AJ6:AP6"/>
    <mergeCell ref="AQ6:AV6"/>
    <mergeCell ref="A4:O4"/>
    <mergeCell ref="P4:V4"/>
    <mergeCell ref="W4:AC4"/>
    <mergeCell ref="AD4:AI4"/>
    <mergeCell ref="AJ4:AP5"/>
    <mergeCell ref="AQ4:AV5"/>
    <mergeCell ref="A5:O5"/>
    <mergeCell ref="P5:V5"/>
    <mergeCell ref="W5:AC5"/>
    <mergeCell ref="AD5:AI5"/>
    <mergeCell ref="A12:V12"/>
    <mergeCell ref="A11:O11"/>
    <mergeCell ref="P11:V11"/>
    <mergeCell ref="W11:AC11"/>
    <mergeCell ref="AD11:AI11"/>
    <mergeCell ref="AJ11:AP11"/>
    <mergeCell ref="AQ11:AV11"/>
    <mergeCell ref="A10:O10"/>
    <mergeCell ref="P10:V10"/>
    <mergeCell ref="W10:AC10"/>
    <mergeCell ref="AD10:AI10"/>
    <mergeCell ref="AJ10:AP10"/>
    <mergeCell ref="AQ10:AV10"/>
    <mergeCell ref="A16:C16"/>
    <mergeCell ref="A17:C17"/>
    <mergeCell ref="D100:K100"/>
    <mergeCell ref="D101:K101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0:O30"/>
    <mergeCell ref="L31:O31"/>
    <mergeCell ref="L32:O32"/>
    <mergeCell ref="L33:O33"/>
    <mergeCell ref="L34:O34"/>
    <mergeCell ref="L35:O35"/>
    <mergeCell ref="L36:O36"/>
    <mergeCell ref="L37:O37"/>
    <mergeCell ref="L38:O38"/>
    <mergeCell ref="L39:O39"/>
    <mergeCell ref="L40:O40"/>
    <mergeCell ref="L41:O41"/>
    <mergeCell ref="L42:O42"/>
    <mergeCell ref="L43:O43"/>
    <mergeCell ref="A101:C101"/>
    <mergeCell ref="AC16:AE16"/>
    <mergeCell ref="AC17:AE17"/>
    <mergeCell ref="D13:E13"/>
    <mergeCell ref="D14:E14"/>
    <mergeCell ref="D15:E15"/>
    <mergeCell ref="D16:E16"/>
    <mergeCell ref="D17:E17"/>
    <mergeCell ref="AF13:AG13"/>
    <mergeCell ref="AF14:AG14"/>
    <mergeCell ref="AF15:AG15"/>
    <mergeCell ref="AF16:AG16"/>
    <mergeCell ref="AF17:AG17"/>
    <mergeCell ref="F13:N13"/>
    <mergeCell ref="F14:N14"/>
    <mergeCell ref="F15:N15"/>
    <mergeCell ref="F16:N16"/>
    <mergeCell ref="R13:S13"/>
    <mergeCell ref="R14:S14"/>
    <mergeCell ref="R15:S15"/>
    <mergeCell ref="R16:S16"/>
    <mergeCell ref="R17:S17"/>
    <mergeCell ref="O13:Q13"/>
    <mergeCell ref="O14:Q14"/>
    <mergeCell ref="O15:Q15"/>
    <mergeCell ref="O16:Q16"/>
    <mergeCell ref="O17:Q17"/>
    <mergeCell ref="T13:AB13"/>
    <mergeCell ref="T14:AB14"/>
    <mergeCell ref="T15:AB15"/>
    <mergeCell ref="T16:AB16"/>
  </mergeCells>
  <conditionalFormatting sqref="A13:C16">
    <cfRule type="expression" priority="522" dxfId="13">
      <formula>A13="X"</formula>
    </cfRule>
    <cfRule type="expression" priority="523" dxfId="1">
      <formula>A13=""</formula>
    </cfRule>
  </conditionalFormatting>
  <conditionalFormatting sqref="O13:O14">
    <cfRule type="expression" priority="520" dxfId="13">
      <formula>O13="X"</formula>
    </cfRule>
    <cfRule type="expression" priority="521" dxfId="1">
      <formula>O13=""</formula>
    </cfRule>
  </conditionalFormatting>
  <conditionalFormatting sqref="AC13">
    <cfRule type="expression" priority="518" dxfId="13">
      <formula>AC13="X"</formula>
    </cfRule>
    <cfRule type="expression" priority="519" dxfId="1">
      <formula>AC13=""</formula>
    </cfRule>
  </conditionalFormatting>
  <conditionalFormatting sqref="Q103:Q107">
    <cfRule type="expression" priority="514" dxfId="13">
      <formula>$Q103&lt;&gt;""</formula>
    </cfRule>
    <cfRule type="expression" priority="515" dxfId="1">
      <formula>$Q103=""</formula>
    </cfRule>
  </conditionalFormatting>
  <conditionalFormatting sqref="AI103:AI107">
    <cfRule type="expression" priority="516" dxfId="13">
      <formula>$AI103&lt;&gt;""</formula>
    </cfRule>
    <cfRule type="expression" priority="517" dxfId="1">
      <formula>$AI103=""</formula>
    </cfRule>
  </conditionalFormatting>
  <conditionalFormatting sqref="AT1:AV1">
    <cfRule type="expression" priority="510" dxfId="13">
      <formula>$AT1&lt;&gt;""</formula>
    </cfRule>
    <cfRule type="expression" priority="511" dxfId="1">
      <formula>$AT1=""</formula>
    </cfRule>
  </conditionalFormatting>
  <conditionalFormatting sqref="AC2:AV2">
    <cfRule type="expression" priority="508" dxfId="13">
      <formula>$AC$2&lt;&gt;""</formula>
    </cfRule>
    <cfRule type="expression" priority="509" dxfId="1">
      <formula>$AC$2=""</formula>
    </cfRule>
  </conditionalFormatting>
  <conditionalFormatting sqref="AN1:AP1">
    <cfRule type="expression" priority="512" dxfId="13">
      <formula>$AN1&lt;&gt;""</formula>
    </cfRule>
    <cfRule type="expression" priority="513" dxfId="1">
      <formula>$AN1=""</formula>
    </cfRule>
  </conditionalFormatting>
  <conditionalFormatting sqref="AQ9:AV11 AQ8 AQ7:AV7 AQ4 AQ6">
    <cfRule type="expression" priority="506" dxfId="13">
      <formula>$AQ4&lt;&gt;""</formula>
    </cfRule>
    <cfRule type="expression" priority="507" dxfId="1">
      <formula>$AQ4=""</formula>
    </cfRule>
  </conditionalFormatting>
  <conditionalFormatting sqref="AD4:AI11">
    <cfRule type="expression" priority="504" dxfId="13">
      <formula>$AD4&lt;&gt;""</formula>
    </cfRule>
    <cfRule type="expression" priority="505" dxfId="1">
      <formula>$AD4=""</formula>
    </cfRule>
  </conditionalFormatting>
  <conditionalFormatting sqref="P5:P11">
    <cfRule type="expression" priority="502" dxfId="13">
      <formula>$P5&lt;&gt;""</formula>
    </cfRule>
    <cfRule type="expression" priority="503" dxfId="1">
      <formula>$P5=""</formula>
    </cfRule>
  </conditionalFormatting>
  <conditionalFormatting sqref="AI37:AV37">
    <cfRule type="expression" priority="500" dxfId="13">
      <formula>AI37&lt;&gt;""</formula>
    </cfRule>
    <cfRule type="expression" priority="501" dxfId="1">
      <formula>AI37=""</formula>
    </cfRule>
  </conditionalFormatting>
  <conditionalFormatting sqref="AI38:AV38">
    <cfRule type="expression" priority="498" dxfId="13">
      <formula>AI38&lt;&gt;""</formula>
    </cfRule>
    <cfRule type="expression" priority="499" dxfId="1">
      <formula>AI38=""</formula>
    </cfRule>
  </conditionalFormatting>
  <conditionalFormatting sqref="AI39:AV39">
    <cfRule type="expression" priority="496" dxfId="13">
      <formula>AI39&lt;&gt;""</formula>
    </cfRule>
    <cfRule type="expression" priority="497" dxfId="1">
      <formula>AI39=""</formula>
    </cfRule>
  </conditionalFormatting>
  <conditionalFormatting sqref="AC1:AJ1">
    <cfRule type="expression" priority="494" dxfId="13">
      <formula>$AC$1&lt;&gt;""</formula>
    </cfRule>
    <cfRule type="expression" priority="495" dxfId="1">
      <formula>$AC$1=""</formula>
    </cfRule>
  </conditionalFormatting>
  <conditionalFormatting sqref="AS18">
    <cfRule type="expression" priority="466" dxfId="13">
      <formula>AS18&lt;&gt;""</formula>
    </cfRule>
    <cfRule type="expression" priority="467" dxfId="1">
      <formula>AS18=""</formula>
    </cfRule>
  </conditionalFormatting>
  <conditionalFormatting sqref="R20:R25 R27:R34">
    <cfRule type="expression" priority="462" dxfId="13">
      <formula>R20&lt;&gt;""</formula>
    </cfRule>
    <cfRule type="expression" priority="463" dxfId="1">
      <formula>R20=""</formula>
    </cfRule>
  </conditionalFormatting>
  <conditionalFormatting sqref="P21:P25 P27:P34">
    <cfRule type="expression" priority="464" dxfId="13">
      <formula>P21&lt;&gt;""</formula>
    </cfRule>
    <cfRule type="expression" priority="465" dxfId="1">
      <formula>P21=""</formula>
    </cfRule>
  </conditionalFormatting>
  <conditionalFormatting sqref="T21:V21">
    <cfRule type="containsText" priority="441" dxfId="595" operator="containsText" text="i.O.">
      <formula>NOT(ISERROR(SEARCH("i.O.",T21)))</formula>
    </cfRule>
  </conditionalFormatting>
  <conditionalFormatting sqref="L20">
    <cfRule type="expression" priority="426" dxfId="13">
      <formula>L20&lt;&gt;""</formula>
    </cfRule>
    <cfRule type="expression" priority="427" dxfId="1">
      <formula>L20=""</formula>
    </cfRule>
  </conditionalFormatting>
  <conditionalFormatting sqref="P20">
    <cfRule type="expression" priority="424" dxfId="13">
      <formula>P20&lt;&gt;""</formula>
    </cfRule>
    <cfRule type="expression" priority="425" dxfId="1">
      <formula>P20=""</formula>
    </cfRule>
  </conditionalFormatting>
  <conditionalFormatting sqref="AI20:AJ36">
    <cfRule type="expression" priority="422" dxfId="13">
      <formula>AI20&lt;&gt;""</formula>
    </cfRule>
    <cfRule type="expression" priority="423" dxfId="1">
      <formula>AI20=""</formula>
    </cfRule>
  </conditionalFormatting>
  <conditionalFormatting sqref="AK20:AL36">
    <cfRule type="expression" priority="420" dxfId="13">
      <formula>AK20&lt;&gt;""</formula>
    </cfRule>
    <cfRule type="expression" priority="421" dxfId="1">
      <formula>AK20=""</formula>
    </cfRule>
  </conditionalFormatting>
  <conditionalFormatting sqref="AM20:AV36">
    <cfRule type="expression" priority="418" dxfId="13">
      <formula>AM20&lt;&gt;""</formula>
    </cfRule>
    <cfRule type="expression" priority="419" dxfId="1">
      <formula>AM20=""</formula>
    </cfRule>
  </conditionalFormatting>
  <conditionalFormatting sqref="R35:R39">
    <cfRule type="expression" priority="412" dxfId="13">
      <formula>R35&lt;&gt;""</formula>
    </cfRule>
    <cfRule type="expression" priority="413" dxfId="1">
      <formula>R35=""</formula>
    </cfRule>
  </conditionalFormatting>
  <conditionalFormatting sqref="P35:P39">
    <cfRule type="expression" priority="414" dxfId="13">
      <formula>P35&lt;&gt;""</formula>
    </cfRule>
    <cfRule type="expression" priority="415" dxfId="1">
      <formula>P35=""</formula>
    </cfRule>
  </conditionalFormatting>
  <conditionalFormatting sqref="AI40:AV62">
    <cfRule type="expression" priority="410" dxfId="13">
      <formula>AI40&lt;&gt;""</formula>
    </cfRule>
    <cfRule type="expression" priority="411" dxfId="1">
      <formula>AI40=""</formula>
    </cfRule>
  </conditionalFormatting>
  <conditionalFormatting sqref="D40:K40">
    <cfRule type="expression" priority="323" dxfId="13">
      <formula>D40&lt;&gt;""</formula>
    </cfRule>
    <cfRule type="expression" priority="324" dxfId="1">
      <formula>D40=""</formula>
    </cfRule>
  </conditionalFormatting>
  <conditionalFormatting sqref="R40:R62">
    <cfRule type="expression" priority="399" dxfId="13">
      <formula>R40&lt;&gt;""</formula>
    </cfRule>
    <cfRule type="expression" priority="400" dxfId="1">
      <formula>R40=""</formula>
    </cfRule>
  </conditionalFormatting>
  <conditionalFormatting sqref="P40:P62">
    <cfRule type="expression" priority="401" dxfId="13">
      <formula>P40&lt;&gt;""</formula>
    </cfRule>
    <cfRule type="expression" priority="402" dxfId="1">
      <formula>P40=""</formula>
    </cfRule>
  </conditionalFormatting>
  <conditionalFormatting sqref="AI63:AV68">
    <cfRule type="expression" priority="397" dxfId="13">
      <formula>AI63&lt;&gt;""</formula>
    </cfRule>
    <cfRule type="expression" priority="398" dxfId="1">
      <formula>AI63=""</formula>
    </cfRule>
  </conditionalFormatting>
  <conditionalFormatting sqref="R63:R68">
    <cfRule type="expression" priority="386" dxfId="13">
      <formula>R63&lt;&gt;""</formula>
    </cfRule>
    <cfRule type="expression" priority="387" dxfId="1">
      <formula>R63=""</formula>
    </cfRule>
  </conditionalFormatting>
  <conditionalFormatting sqref="P63:P68">
    <cfRule type="expression" priority="388" dxfId="13">
      <formula>P63&lt;&gt;""</formula>
    </cfRule>
    <cfRule type="expression" priority="389" dxfId="1">
      <formula>P63=""</formula>
    </cfRule>
  </conditionalFormatting>
  <conditionalFormatting sqref="AI69:AV101">
    <cfRule type="expression" priority="384" dxfId="13">
      <formula>AI69&lt;&gt;""</formula>
    </cfRule>
    <cfRule type="expression" priority="385" dxfId="1">
      <formula>AI69=""</formula>
    </cfRule>
  </conditionalFormatting>
  <conditionalFormatting sqref="P69:P101">
    <cfRule type="expression" priority="375" dxfId="13">
      <formula>P69&lt;&gt;""</formula>
    </cfRule>
    <cfRule type="expression" priority="376" dxfId="1">
      <formula>P69=""</formula>
    </cfRule>
  </conditionalFormatting>
  <conditionalFormatting sqref="R69:R101">
    <cfRule type="expression" priority="373" dxfId="13">
      <formula>R69&lt;&gt;""</formula>
    </cfRule>
    <cfRule type="expression" priority="374" dxfId="1">
      <formula>R69=""</formula>
    </cfRule>
  </conditionalFormatting>
  <conditionalFormatting sqref="R26">
    <cfRule type="expression" priority="367" dxfId="13">
      <formula>R26&lt;&gt;""</formula>
    </cfRule>
    <cfRule type="expression" priority="368" dxfId="1">
      <formula>R26=""</formula>
    </cfRule>
  </conditionalFormatting>
  <conditionalFormatting sqref="P26">
    <cfRule type="expression" priority="369" dxfId="13">
      <formula>P26&lt;&gt;""</formula>
    </cfRule>
    <cfRule type="expression" priority="370" dxfId="1">
      <formula>P26=""</formula>
    </cfRule>
  </conditionalFormatting>
  <conditionalFormatting sqref="P4">
    <cfRule type="expression" priority="365" dxfId="13">
      <formula>$P4&lt;&gt;""</formula>
    </cfRule>
    <cfRule type="expression" priority="366" dxfId="1">
      <formula>$P4=""</formula>
    </cfRule>
  </conditionalFormatting>
  <conditionalFormatting sqref="D20:K20">
    <cfRule type="expression" priority="363" dxfId="13">
      <formula>D20&lt;&gt;""</formula>
    </cfRule>
    <cfRule type="expression" priority="364" dxfId="1">
      <formula>D20=""</formula>
    </cfRule>
  </conditionalFormatting>
  <conditionalFormatting sqref="D21:K21">
    <cfRule type="expression" priority="361" dxfId="13">
      <formula>D21&lt;&gt;""</formula>
    </cfRule>
    <cfRule type="expression" priority="362" dxfId="1">
      <formula>D21=""</formula>
    </cfRule>
  </conditionalFormatting>
  <conditionalFormatting sqref="D22:K22">
    <cfRule type="expression" priority="359" dxfId="13">
      <formula>D22&lt;&gt;""</formula>
    </cfRule>
    <cfRule type="expression" priority="360" dxfId="1">
      <formula>D22=""</formula>
    </cfRule>
  </conditionalFormatting>
  <conditionalFormatting sqref="D23:K23">
    <cfRule type="expression" priority="357" dxfId="13">
      <formula>D23&lt;&gt;""</formula>
    </cfRule>
    <cfRule type="expression" priority="358" dxfId="1">
      <formula>D23=""</formula>
    </cfRule>
  </conditionalFormatting>
  <conditionalFormatting sqref="D24:K24">
    <cfRule type="expression" priority="355" dxfId="13">
      <formula>D24&lt;&gt;""</formula>
    </cfRule>
    <cfRule type="expression" priority="356" dxfId="1">
      <formula>D24=""</formula>
    </cfRule>
  </conditionalFormatting>
  <conditionalFormatting sqref="D25:K25">
    <cfRule type="expression" priority="353" dxfId="13">
      <formula>D25&lt;&gt;""</formula>
    </cfRule>
    <cfRule type="expression" priority="354" dxfId="1">
      <formula>D25=""</formula>
    </cfRule>
  </conditionalFormatting>
  <conditionalFormatting sqref="D26:K26">
    <cfRule type="expression" priority="351" dxfId="13">
      <formula>D26&lt;&gt;""</formula>
    </cfRule>
    <cfRule type="expression" priority="352" dxfId="1">
      <formula>D26=""</formula>
    </cfRule>
  </conditionalFormatting>
  <conditionalFormatting sqref="D27:K27">
    <cfRule type="expression" priority="349" dxfId="13">
      <formula>D27&lt;&gt;""</formula>
    </cfRule>
    <cfRule type="expression" priority="350" dxfId="1">
      <formula>D27=""</formula>
    </cfRule>
  </conditionalFormatting>
  <conditionalFormatting sqref="D28:K28">
    <cfRule type="expression" priority="347" dxfId="13">
      <formula>D28&lt;&gt;""</formula>
    </cfRule>
    <cfRule type="expression" priority="348" dxfId="1">
      <formula>D28=""</formula>
    </cfRule>
  </conditionalFormatting>
  <conditionalFormatting sqref="D29:K29">
    <cfRule type="expression" priority="345" dxfId="13">
      <formula>D29&lt;&gt;""</formula>
    </cfRule>
    <cfRule type="expression" priority="346" dxfId="1">
      <formula>D29=""</formula>
    </cfRule>
  </conditionalFormatting>
  <conditionalFormatting sqref="D30:K30">
    <cfRule type="expression" priority="343" dxfId="13">
      <formula>D30&lt;&gt;""</formula>
    </cfRule>
    <cfRule type="expression" priority="344" dxfId="1">
      <formula>D30=""</formula>
    </cfRule>
  </conditionalFormatting>
  <conditionalFormatting sqref="D31:K31">
    <cfRule type="expression" priority="341" dxfId="13">
      <formula>D31&lt;&gt;""</formula>
    </cfRule>
    <cfRule type="expression" priority="342" dxfId="1">
      <formula>D31=""</formula>
    </cfRule>
  </conditionalFormatting>
  <conditionalFormatting sqref="D32:K32">
    <cfRule type="expression" priority="339" dxfId="13">
      <formula>D32&lt;&gt;""</formula>
    </cfRule>
    <cfRule type="expression" priority="340" dxfId="1">
      <formula>D32=""</formula>
    </cfRule>
  </conditionalFormatting>
  <conditionalFormatting sqref="D33:K33">
    <cfRule type="expression" priority="337" dxfId="13">
      <formula>D33&lt;&gt;""</formula>
    </cfRule>
    <cfRule type="expression" priority="338" dxfId="1">
      <formula>D33=""</formula>
    </cfRule>
  </conditionalFormatting>
  <conditionalFormatting sqref="D34:K34">
    <cfRule type="expression" priority="335" dxfId="13">
      <formula>D34&lt;&gt;""</formula>
    </cfRule>
    <cfRule type="expression" priority="336" dxfId="1">
      <formula>D34=""</formula>
    </cfRule>
  </conditionalFormatting>
  <conditionalFormatting sqref="D35:K35">
    <cfRule type="expression" priority="333" dxfId="13">
      <formula>D35&lt;&gt;""</formula>
    </cfRule>
    <cfRule type="expression" priority="334" dxfId="1">
      <formula>D35=""</formula>
    </cfRule>
  </conditionalFormatting>
  <conditionalFormatting sqref="D36:K36">
    <cfRule type="expression" priority="331" dxfId="13">
      <formula>D36&lt;&gt;""</formula>
    </cfRule>
    <cfRule type="expression" priority="332" dxfId="1">
      <formula>D36=""</formula>
    </cfRule>
  </conditionalFormatting>
  <conditionalFormatting sqref="D37:K37">
    <cfRule type="expression" priority="329" dxfId="13">
      <formula>D37&lt;&gt;""</formula>
    </cfRule>
    <cfRule type="expression" priority="330" dxfId="1">
      <formula>D37=""</formula>
    </cfRule>
  </conditionalFormatting>
  <conditionalFormatting sqref="D38:K38">
    <cfRule type="expression" priority="327" dxfId="13">
      <formula>D38&lt;&gt;""</formula>
    </cfRule>
    <cfRule type="expression" priority="328" dxfId="1">
      <formula>D38=""</formula>
    </cfRule>
  </conditionalFormatting>
  <conditionalFormatting sqref="D39:K39">
    <cfRule type="expression" priority="325" dxfId="13">
      <formula>D39&lt;&gt;""</formula>
    </cfRule>
    <cfRule type="expression" priority="326" dxfId="1">
      <formula>D39=""</formula>
    </cfRule>
  </conditionalFormatting>
  <conditionalFormatting sqref="D41:K41">
    <cfRule type="expression" priority="321" dxfId="13">
      <formula>D41&lt;&gt;""</formula>
    </cfRule>
    <cfRule type="expression" priority="322" dxfId="1">
      <formula>D41=""</formula>
    </cfRule>
  </conditionalFormatting>
  <conditionalFormatting sqref="D42:K42">
    <cfRule type="expression" priority="319" dxfId="13">
      <formula>D42&lt;&gt;""</formula>
    </cfRule>
    <cfRule type="expression" priority="320" dxfId="1">
      <formula>D42=""</formula>
    </cfRule>
  </conditionalFormatting>
  <conditionalFormatting sqref="D43:K43">
    <cfRule type="expression" priority="317" dxfId="13">
      <formula>D43&lt;&gt;""</formula>
    </cfRule>
    <cfRule type="expression" priority="318" dxfId="1">
      <formula>D43=""</formula>
    </cfRule>
  </conditionalFormatting>
  <conditionalFormatting sqref="D44:K44">
    <cfRule type="expression" priority="315" dxfId="13">
      <formula>D44&lt;&gt;""</formula>
    </cfRule>
    <cfRule type="expression" priority="316" dxfId="1">
      <formula>D44=""</formula>
    </cfRule>
  </conditionalFormatting>
  <conditionalFormatting sqref="D45:K45">
    <cfRule type="expression" priority="313" dxfId="13">
      <formula>D45&lt;&gt;""</formula>
    </cfRule>
    <cfRule type="expression" priority="314" dxfId="1">
      <formula>D45=""</formula>
    </cfRule>
  </conditionalFormatting>
  <conditionalFormatting sqref="D46:K46">
    <cfRule type="expression" priority="311" dxfId="13">
      <formula>D46&lt;&gt;""</formula>
    </cfRule>
    <cfRule type="expression" priority="312" dxfId="1">
      <formula>D46=""</formula>
    </cfRule>
  </conditionalFormatting>
  <conditionalFormatting sqref="D47:K47">
    <cfRule type="expression" priority="309" dxfId="13">
      <formula>D47&lt;&gt;""</formula>
    </cfRule>
    <cfRule type="expression" priority="310" dxfId="1">
      <formula>D47=""</formula>
    </cfRule>
  </conditionalFormatting>
  <conditionalFormatting sqref="D48:K48">
    <cfRule type="expression" priority="307" dxfId="13">
      <formula>D48&lt;&gt;""</formula>
    </cfRule>
    <cfRule type="expression" priority="308" dxfId="1">
      <formula>D48=""</formula>
    </cfRule>
  </conditionalFormatting>
  <conditionalFormatting sqref="D49:K49">
    <cfRule type="expression" priority="305" dxfId="13">
      <formula>D49&lt;&gt;""</formula>
    </cfRule>
    <cfRule type="expression" priority="306" dxfId="1">
      <formula>D49=""</formula>
    </cfRule>
  </conditionalFormatting>
  <conditionalFormatting sqref="D50:K50">
    <cfRule type="expression" priority="303" dxfId="13">
      <formula>D50&lt;&gt;""</formula>
    </cfRule>
    <cfRule type="expression" priority="304" dxfId="1">
      <formula>D50=""</formula>
    </cfRule>
  </conditionalFormatting>
  <conditionalFormatting sqref="D51:K51">
    <cfRule type="expression" priority="301" dxfId="13">
      <formula>D51&lt;&gt;""</formula>
    </cfRule>
    <cfRule type="expression" priority="302" dxfId="1">
      <formula>D51=""</formula>
    </cfRule>
  </conditionalFormatting>
  <conditionalFormatting sqref="D52:K52">
    <cfRule type="expression" priority="299" dxfId="13">
      <formula>D52&lt;&gt;""</formula>
    </cfRule>
    <cfRule type="expression" priority="300" dxfId="1">
      <formula>D52=""</formula>
    </cfRule>
  </conditionalFormatting>
  <conditionalFormatting sqref="D53:K53">
    <cfRule type="expression" priority="297" dxfId="13">
      <formula>D53&lt;&gt;""</formula>
    </cfRule>
    <cfRule type="expression" priority="298" dxfId="1">
      <formula>D53=""</formula>
    </cfRule>
  </conditionalFormatting>
  <conditionalFormatting sqref="D54:K54">
    <cfRule type="expression" priority="295" dxfId="13">
      <formula>D54&lt;&gt;""</formula>
    </cfRule>
    <cfRule type="expression" priority="296" dxfId="1">
      <formula>D54=""</formula>
    </cfRule>
  </conditionalFormatting>
  <conditionalFormatting sqref="D55:K55">
    <cfRule type="expression" priority="293" dxfId="13">
      <formula>D55&lt;&gt;""</formula>
    </cfRule>
    <cfRule type="expression" priority="294" dxfId="1">
      <formula>D55=""</formula>
    </cfRule>
  </conditionalFormatting>
  <conditionalFormatting sqref="D56:K56">
    <cfRule type="expression" priority="291" dxfId="13">
      <formula>D56&lt;&gt;""</formula>
    </cfRule>
    <cfRule type="expression" priority="292" dxfId="1">
      <formula>D56=""</formula>
    </cfRule>
  </conditionalFormatting>
  <conditionalFormatting sqref="D57:K57">
    <cfRule type="expression" priority="289" dxfId="13">
      <formula>D57&lt;&gt;""</formula>
    </cfRule>
    <cfRule type="expression" priority="290" dxfId="1">
      <formula>D57=""</formula>
    </cfRule>
  </conditionalFormatting>
  <conditionalFormatting sqref="D58:K58">
    <cfRule type="expression" priority="287" dxfId="13">
      <formula>D58&lt;&gt;""</formula>
    </cfRule>
    <cfRule type="expression" priority="288" dxfId="1">
      <formula>D58=""</formula>
    </cfRule>
  </conditionalFormatting>
  <conditionalFormatting sqref="D59:K59">
    <cfRule type="expression" priority="285" dxfId="13">
      <formula>D59&lt;&gt;""</formula>
    </cfRule>
    <cfRule type="expression" priority="286" dxfId="1">
      <formula>D59=""</formula>
    </cfRule>
  </conditionalFormatting>
  <conditionalFormatting sqref="D60:K60">
    <cfRule type="expression" priority="283" dxfId="13">
      <formula>D60&lt;&gt;""</formula>
    </cfRule>
    <cfRule type="expression" priority="284" dxfId="1">
      <formula>D60=""</formula>
    </cfRule>
  </conditionalFormatting>
  <conditionalFormatting sqref="D61:K61">
    <cfRule type="expression" priority="281" dxfId="13">
      <formula>D61&lt;&gt;""</formula>
    </cfRule>
    <cfRule type="expression" priority="282" dxfId="1">
      <formula>D61=""</formula>
    </cfRule>
  </conditionalFormatting>
  <conditionalFormatting sqref="D62:K62">
    <cfRule type="expression" priority="279" dxfId="13">
      <formula>D62&lt;&gt;""</formula>
    </cfRule>
    <cfRule type="expression" priority="280" dxfId="1">
      <formula>D62=""</formula>
    </cfRule>
  </conditionalFormatting>
  <conditionalFormatting sqref="D63:K63">
    <cfRule type="expression" priority="277" dxfId="13">
      <formula>D63&lt;&gt;""</formula>
    </cfRule>
    <cfRule type="expression" priority="278" dxfId="1">
      <formula>D63=""</formula>
    </cfRule>
  </conditionalFormatting>
  <conditionalFormatting sqref="D64:K64">
    <cfRule type="expression" priority="275" dxfId="13">
      <formula>D64&lt;&gt;""</formula>
    </cfRule>
    <cfRule type="expression" priority="276" dxfId="1">
      <formula>D64=""</formula>
    </cfRule>
  </conditionalFormatting>
  <conditionalFormatting sqref="D65:K65">
    <cfRule type="expression" priority="273" dxfId="13">
      <formula>D65&lt;&gt;""</formula>
    </cfRule>
    <cfRule type="expression" priority="274" dxfId="1">
      <formula>D65=""</formula>
    </cfRule>
  </conditionalFormatting>
  <conditionalFormatting sqref="D66:K66">
    <cfRule type="expression" priority="271" dxfId="13">
      <formula>D66&lt;&gt;""</formula>
    </cfRule>
    <cfRule type="expression" priority="272" dxfId="1">
      <formula>D66=""</formula>
    </cfRule>
  </conditionalFormatting>
  <conditionalFormatting sqref="D67:K67">
    <cfRule type="expression" priority="269" dxfId="13">
      <formula>D67&lt;&gt;""</formula>
    </cfRule>
    <cfRule type="expression" priority="270" dxfId="1">
      <formula>D67=""</formula>
    </cfRule>
  </conditionalFormatting>
  <conditionalFormatting sqref="D68:K68">
    <cfRule type="expression" priority="267" dxfId="13">
      <formula>D68&lt;&gt;""</formula>
    </cfRule>
    <cfRule type="expression" priority="268" dxfId="1">
      <formula>D68=""</formula>
    </cfRule>
  </conditionalFormatting>
  <conditionalFormatting sqref="D69:K69">
    <cfRule type="expression" priority="265" dxfId="13">
      <formula>D69&lt;&gt;""</formula>
    </cfRule>
    <cfRule type="expression" priority="266" dxfId="1">
      <formula>D69=""</formula>
    </cfRule>
  </conditionalFormatting>
  <conditionalFormatting sqref="D70:K70">
    <cfRule type="expression" priority="263" dxfId="13">
      <formula>D70&lt;&gt;""</formula>
    </cfRule>
    <cfRule type="expression" priority="264" dxfId="1">
      <formula>D70=""</formula>
    </cfRule>
  </conditionalFormatting>
  <conditionalFormatting sqref="D71:K71">
    <cfRule type="expression" priority="261" dxfId="13">
      <formula>D71&lt;&gt;""</formula>
    </cfRule>
    <cfRule type="expression" priority="262" dxfId="1">
      <formula>D71=""</formula>
    </cfRule>
  </conditionalFormatting>
  <conditionalFormatting sqref="D72:K72">
    <cfRule type="expression" priority="259" dxfId="13">
      <formula>D72&lt;&gt;""</formula>
    </cfRule>
    <cfRule type="expression" priority="260" dxfId="1">
      <formula>D72=""</formula>
    </cfRule>
  </conditionalFormatting>
  <conditionalFormatting sqref="D73:K73">
    <cfRule type="expression" priority="257" dxfId="13">
      <formula>D73&lt;&gt;""</formula>
    </cfRule>
    <cfRule type="expression" priority="258" dxfId="1">
      <formula>D73=""</formula>
    </cfRule>
  </conditionalFormatting>
  <conditionalFormatting sqref="D74:K74">
    <cfRule type="expression" priority="255" dxfId="13">
      <formula>D74&lt;&gt;""</formula>
    </cfRule>
    <cfRule type="expression" priority="256" dxfId="1">
      <formula>D74=""</formula>
    </cfRule>
  </conditionalFormatting>
  <conditionalFormatting sqref="D75:K75">
    <cfRule type="expression" priority="253" dxfId="13">
      <formula>D75&lt;&gt;""</formula>
    </cfRule>
    <cfRule type="expression" priority="254" dxfId="1">
      <formula>D75=""</formula>
    </cfRule>
  </conditionalFormatting>
  <conditionalFormatting sqref="D76:K76">
    <cfRule type="expression" priority="251" dxfId="13">
      <formula>D76&lt;&gt;""</formula>
    </cfRule>
    <cfRule type="expression" priority="252" dxfId="1">
      <formula>D76=""</formula>
    </cfRule>
  </conditionalFormatting>
  <conditionalFormatting sqref="D77:K77">
    <cfRule type="expression" priority="249" dxfId="13">
      <formula>D77&lt;&gt;""</formula>
    </cfRule>
    <cfRule type="expression" priority="250" dxfId="1">
      <formula>D77=""</formula>
    </cfRule>
  </conditionalFormatting>
  <conditionalFormatting sqref="D78:K78">
    <cfRule type="expression" priority="247" dxfId="13">
      <formula>D78&lt;&gt;""</formula>
    </cfRule>
    <cfRule type="expression" priority="248" dxfId="1">
      <formula>D78=""</formula>
    </cfRule>
  </conditionalFormatting>
  <conditionalFormatting sqref="D79:K79">
    <cfRule type="expression" priority="245" dxfId="13">
      <formula>D79&lt;&gt;""</formula>
    </cfRule>
    <cfRule type="expression" priority="246" dxfId="1">
      <formula>D79=""</formula>
    </cfRule>
  </conditionalFormatting>
  <conditionalFormatting sqref="D80:K80">
    <cfRule type="expression" priority="243" dxfId="13">
      <formula>D80&lt;&gt;""</formula>
    </cfRule>
    <cfRule type="expression" priority="244" dxfId="1">
      <formula>D80=""</formula>
    </cfRule>
  </conditionalFormatting>
  <conditionalFormatting sqref="D81:K81">
    <cfRule type="expression" priority="241" dxfId="13">
      <formula>D81&lt;&gt;""</formula>
    </cfRule>
    <cfRule type="expression" priority="242" dxfId="1">
      <formula>D81=""</formula>
    </cfRule>
  </conditionalFormatting>
  <conditionalFormatting sqref="D82:K82">
    <cfRule type="expression" priority="239" dxfId="13">
      <formula>D82&lt;&gt;""</formula>
    </cfRule>
    <cfRule type="expression" priority="240" dxfId="1">
      <formula>D82=""</formula>
    </cfRule>
  </conditionalFormatting>
  <conditionalFormatting sqref="D83:K83">
    <cfRule type="expression" priority="237" dxfId="13">
      <formula>D83&lt;&gt;""</formula>
    </cfRule>
    <cfRule type="expression" priority="238" dxfId="1">
      <formula>D83=""</formula>
    </cfRule>
  </conditionalFormatting>
  <conditionalFormatting sqref="D84:K84">
    <cfRule type="expression" priority="235" dxfId="13">
      <formula>D84&lt;&gt;""</formula>
    </cfRule>
    <cfRule type="expression" priority="236" dxfId="1">
      <formula>D84=""</formula>
    </cfRule>
  </conditionalFormatting>
  <conditionalFormatting sqref="D85:K85">
    <cfRule type="expression" priority="233" dxfId="13">
      <formula>D85&lt;&gt;""</formula>
    </cfRule>
    <cfRule type="expression" priority="234" dxfId="1">
      <formula>D85=""</formula>
    </cfRule>
  </conditionalFormatting>
  <conditionalFormatting sqref="D86:K86">
    <cfRule type="expression" priority="231" dxfId="13">
      <formula>D86&lt;&gt;""</formula>
    </cfRule>
    <cfRule type="expression" priority="232" dxfId="1">
      <formula>D86=""</formula>
    </cfRule>
  </conditionalFormatting>
  <conditionalFormatting sqref="D87:K87">
    <cfRule type="expression" priority="229" dxfId="13">
      <formula>D87&lt;&gt;""</formula>
    </cfRule>
    <cfRule type="expression" priority="230" dxfId="1">
      <formula>D87=""</formula>
    </cfRule>
  </conditionalFormatting>
  <conditionalFormatting sqref="D88:K88">
    <cfRule type="expression" priority="227" dxfId="13">
      <formula>D88&lt;&gt;""</formula>
    </cfRule>
    <cfRule type="expression" priority="228" dxfId="1">
      <formula>D88=""</formula>
    </cfRule>
  </conditionalFormatting>
  <conditionalFormatting sqref="D89:K89">
    <cfRule type="expression" priority="225" dxfId="13">
      <formula>D89&lt;&gt;""</formula>
    </cfRule>
    <cfRule type="expression" priority="226" dxfId="1">
      <formula>D89=""</formula>
    </cfRule>
  </conditionalFormatting>
  <conditionalFormatting sqref="D90:K90">
    <cfRule type="expression" priority="223" dxfId="13">
      <formula>D90&lt;&gt;""</formula>
    </cfRule>
    <cfRule type="expression" priority="224" dxfId="1">
      <formula>D90=""</formula>
    </cfRule>
  </conditionalFormatting>
  <conditionalFormatting sqref="D91:K91">
    <cfRule type="expression" priority="221" dxfId="13">
      <formula>D91&lt;&gt;""</formula>
    </cfRule>
    <cfRule type="expression" priority="222" dxfId="1">
      <formula>D91=""</formula>
    </cfRule>
  </conditionalFormatting>
  <conditionalFormatting sqref="D92:K92">
    <cfRule type="expression" priority="219" dxfId="13">
      <formula>D92&lt;&gt;""</formula>
    </cfRule>
    <cfRule type="expression" priority="220" dxfId="1">
      <formula>D92=""</formula>
    </cfRule>
  </conditionalFormatting>
  <conditionalFormatting sqref="D94:K94">
    <cfRule type="expression" priority="217" dxfId="13">
      <formula>D94&lt;&gt;""</formula>
    </cfRule>
    <cfRule type="expression" priority="218" dxfId="1">
      <formula>D94=""</formula>
    </cfRule>
  </conditionalFormatting>
  <conditionalFormatting sqref="D93:K93">
    <cfRule type="expression" priority="215" dxfId="13">
      <formula>D93&lt;&gt;""</formula>
    </cfRule>
    <cfRule type="expression" priority="216" dxfId="1">
      <formula>D93=""</formula>
    </cfRule>
  </conditionalFormatting>
  <conditionalFormatting sqref="D95:K95">
    <cfRule type="expression" priority="213" dxfId="13">
      <formula>D95&lt;&gt;""</formula>
    </cfRule>
    <cfRule type="expression" priority="214" dxfId="1">
      <formula>D95=""</formula>
    </cfRule>
  </conditionalFormatting>
  <conditionalFormatting sqref="D96:K96">
    <cfRule type="expression" priority="211" dxfId="13">
      <formula>D96&lt;&gt;""</formula>
    </cfRule>
    <cfRule type="expression" priority="212" dxfId="1">
      <formula>D96=""</formula>
    </cfRule>
  </conditionalFormatting>
  <conditionalFormatting sqref="D97:K97">
    <cfRule type="expression" priority="209" dxfId="13">
      <formula>D97&lt;&gt;""</formula>
    </cfRule>
    <cfRule type="expression" priority="210" dxfId="1">
      <formula>D97=""</formula>
    </cfRule>
  </conditionalFormatting>
  <conditionalFormatting sqref="D98:K98">
    <cfRule type="expression" priority="207" dxfId="13">
      <formula>D98&lt;&gt;""</formula>
    </cfRule>
    <cfRule type="expression" priority="208" dxfId="1">
      <formula>D98=""</formula>
    </cfRule>
  </conditionalFormatting>
  <conditionalFormatting sqref="D99:K99">
    <cfRule type="expression" priority="205" dxfId="13">
      <formula>D99&lt;&gt;""</formula>
    </cfRule>
    <cfRule type="expression" priority="206" dxfId="1">
      <formula>D99=""</formula>
    </cfRule>
  </conditionalFormatting>
  <conditionalFormatting sqref="D100:K100">
    <cfRule type="expression" priority="203" dxfId="13">
      <formula>D100&lt;&gt;""</formula>
    </cfRule>
    <cfRule type="expression" priority="204" dxfId="1">
      <formula>D100=""</formula>
    </cfRule>
  </conditionalFormatting>
  <conditionalFormatting sqref="D101:K101">
    <cfRule type="expression" priority="201" dxfId="13">
      <formula>D101&lt;&gt;""</formula>
    </cfRule>
    <cfRule type="expression" priority="202" dxfId="1">
      <formula>D101=""</formula>
    </cfRule>
  </conditionalFormatting>
  <conditionalFormatting sqref="T21:Y21">
    <cfRule type="cellIs" priority="1411" dxfId="1063" operator="equal">
      <formula>0</formula>
    </cfRule>
    <cfRule type="cellIs" priority="1412" dxfId="595" operator="between">
      <formula>$L$20+($P$20)</formula>
      <formula>$L$20+($R$20)</formula>
    </cfRule>
    <cfRule type="cellIs" priority="1413" dxfId="596" operator="greaterThan">
      <formula>$L$20+($R$20)</formula>
    </cfRule>
    <cfRule type="cellIs" priority="1414" dxfId="596" operator="lessThan">
      <formula>$L$20+($P$20)</formula>
    </cfRule>
  </conditionalFormatting>
  <conditionalFormatting sqref="T21:AH21">
    <cfRule type="cellIs" priority="1415" dxfId="1063" operator="equal">
      <formula>0</formula>
    </cfRule>
    <cfRule type="cellIs" priority="1416" dxfId="595" operator="between">
      <formula>$L21+($P21)</formula>
      <formula>$L21+($R21)</formula>
    </cfRule>
    <cfRule type="cellIs" priority="1417" dxfId="596" operator="greaterThan">
      <formula>$L21+($R21)</formula>
    </cfRule>
    <cfRule type="cellIs" priority="1418" dxfId="596" operator="lessThan">
      <formula>$L21+($P21)</formula>
    </cfRule>
  </conditionalFormatting>
  <conditionalFormatting sqref="T20:AH101">
    <cfRule type="containsText" priority="1419" dxfId="595" operator="containsText" text="i.O.">
      <formula>NOT(ISERROR(SEARCH("i.O.",T20)))</formula>
    </cfRule>
    <cfRule type="cellIs" priority="1420" dxfId="1063" operator="equal">
      <formula>0</formula>
    </cfRule>
    <cfRule type="cellIs" priority="1421" dxfId="595" operator="between">
      <formula>$L20+($P20)</formula>
      <formula>$L20+($R20)</formula>
    </cfRule>
    <cfRule type="cellIs" priority="1422" dxfId="596" operator="greaterThan">
      <formula>$L20+($R20)</formula>
    </cfRule>
    <cfRule type="cellIs" priority="1423" dxfId="596" operator="lessThan">
      <formula>$L20+($P20)</formula>
    </cfRule>
  </conditionalFormatting>
  <conditionalFormatting sqref="L90">
    <cfRule type="expression" priority="37" dxfId="13">
      <formula>L90&lt;&gt;""</formula>
    </cfRule>
    <cfRule type="expression" priority="38" dxfId="1">
      <formula>L90=""</formula>
    </cfRule>
  </conditionalFormatting>
  <conditionalFormatting sqref="L21">
    <cfRule type="expression" priority="175" dxfId="13">
      <formula>L21&lt;&gt;""</formula>
    </cfRule>
    <cfRule type="expression" priority="176" dxfId="1">
      <formula>L21=""</formula>
    </cfRule>
  </conditionalFormatting>
  <conditionalFormatting sqref="L22">
    <cfRule type="expression" priority="173" dxfId="13">
      <formula>L22&lt;&gt;""</formula>
    </cfRule>
    <cfRule type="expression" priority="174" dxfId="1">
      <formula>L22=""</formula>
    </cfRule>
  </conditionalFormatting>
  <conditionalFormatting sqref="L23">
    <cfRule type="expression" priority="171" dxfId="13">
      <formula>L23&lt;&gt;""</formula>
    </cfRule>
    <cfRule type="expression" priority="172" dxfId="1">
      <formula>L23=""</formula>
    </cfRule>
  </conditionalFormatting>
  <conditionalFormatting sqref="L24">
    <cfRule type="expression" priority="169" dxfId="13">
      <formula>L24&lt;&gt;""</formula>
    </cfRule>
    <cfRule type="expression" priority="170" dxfId="1">
      <formula>L24=""</formula>
    </cfRule>
  </conditionalFormatting>
  <conditionalFormatting sqref="L25">
    <cfRule type="expression" priority="167" dxfId="13">
      <formula>L25&lt;&gt;""</formula>
    </cfRule>
    <cfRule type="expression" priority="168" dxfId="1">
      <formula>L25=""</formula>
    </cfRule>
  </conditionalFormatting>
  <conditionalFormatting sqref="L26">
    <cfRule type="expression" priority="165" dxfId="13">
      <formula>L26&lt;&gt;""</formula>
    </cfRule>
    <cfRule type="expression" priority="166" dxfId="1">
      <formula>L26=""</formula>
    </cfRule>
  </conditionalFormatting>
  <conditionalFormatting sqref="L27">
    <cfRule type="expression" priority="163" dxfId="13">
      <formula>L27&lt;&gt;""</formula>
    </cfRule>
    <cfRule type="expression" priority="164" dxfId="1">
      <formula>L27=""</formula>
    </cfRule>
  </conditionalFormatting>
  <conditionalFormatting sqref="L28">
    <cfRule type="expression" priority="161" dxfId="13">
      <formula>L28&lt;&gt;""</formula>
    </cfRule>
    <cfRule type="expression" priority="162" dxfId="1">
      <formula>L28=""</formula>
    </cfRule>
  </conditionalFormatting>
  <conditionalFormatting sqref="L29">
    <cfRule type="expression" priority="159" dxfId="13">
      <formula>L29&lt;&gt;""</formula>
    </cfRule>
    <cfRule type="expression" priority="160" dxfId="1">
      <formula>L29=""</formula>
    </cfRule>
  </conditionalFormatting>
  <conditionalFormatting sqref="L30">
    <cfRule type="expression" priority="157" dxfId="13">
      <formula>L30&lt;&gt;""</formula>
    </cfRule>
    <cfRule type="expression" priority="158" dxfId="1">
      <formula>L30=""</formula>
    </cfRule>
  </conditionalFormatting>
  <conditionalFormatting sqref="L31">
    <cfRule type="expression" priority="155" dxfId="13">
      <formula>L31&lt;&gt;""</formula>
    </cfRule>
    <cfRule type="expression" priority="156" dxfId="1">
      <formula>L31=""</formula>
    </cfRule>
  </conditionalFormatting>
  <conditionalFormatting sqref="L32">
    <cfRule type="expression" priority="153" dxfId="13">
      <formula>L32&lt;&gt;""</formula>
    </cfRule>
    <cfRule type="expression" priority="154" dxfId="1">
      <formula>L32=""</formula>
    </cfRule>
  </conditionalFormatting>
  <conditionalFormatting sqref="L33">
    <cfRule type="expression" priority="151" dxfId="13">
      <formula>L33&lt;&gt;""</formula>
    </cfRule>
    <cfRule type="expression" priority="152" dxfId="1">
      <formula>L33=""</formula>
    </cfRule>
  </conditionalFormatting>
  <conditionalFormatting sqref="L34">
    <cfRule type="expression" priority="149" dxfId="13">
      <formula>L34&lt;&gt;""</formula>
    </cfRule>
    <cfRule type="expression" priority="150" dxfId="1">
      <formula>L34=""</formula>
    </cfRule>
  </conditionalFormatting>
  <conditionalFormatting sqref="L35">
    <cfRule type="expression" priority="147" dxfId="13">
      <formula>L35&lt;&gt;""</formula>
    </cfRule>
    <cfRule type="expression" priority="148" dxfId="1">
      <formula>L35=""</formula>
    </cfRule>
  </conditionalFormatting>
  <conditionalFormatting sqref="L36">
    <cfRule type="expression" priority="145" dxfId="13">
      <formula>L36&lt;&gt;""</formula>
    </cfRule>
    <cfRule type="expression" priority="146" dxfId="1">
      <formula>L36=""</formula>
    </cfRule>
  </conditionalFormatting>
  <conditionalFormatting sqref="L37">
    <cfRule type="expression" priority="143" dxfId="13">
      <formula>L37&lt;&gt;""</formula>
    </cfRule>
    <cfRule type="expression" priority="144" dxfId="1">
      <formula>L37=""</formula>
    </cfRule>
  </conditionalFormatting>
  <conditionalFormatting sqref="L38">
    <cfRule type="expression" priority="141" dxfId="13">
      <formula>L38&lt;&gt;""</formula>
    </cfRule>
    <cfRule type="expression" priority="142" dxfId="1">
      <formula>L38=""</formula>
    </cfRule>
  </conditionalFormatting>
  <conditionalFormatting sqref="L39">
    <cfRule type="expression" priority="139" dxfId="13">
      <formula>L39&lt;&gt;""</formula>
    </cfRule>
    <cfRule type="expression" priority="140" dxfId="1">
      <formula>L39=""</formula>
    </cfRule>
  </conditionalFormatting>
  <conditionalFormatting sqref="L40">
    <cfRule type="expression" priority="137" dxfId="13">
      <formula>L40&lt;&gt;""</formula>
    </cfRule>
    <cfRule type="expression" priority="138" dxfId="1">
      <formula>L40=""</formula>
    </cfRule>
  </conditionalFormatting>
  <conditionalFormatting sqref="L41">
    <cfRule type="expression" priority="135" dxfId="13">
      <formula>L41&lt;&gt;""</formula>
    </cfRule>
    <cfRule type="expression" priority="136" dxfId="1">
      <formula>L41=""</formula>
    </cfRule>
  </conditionalFormatting>
  <conditionalFormatting sqref="L42">
    <cfRule type="expression" priority="133" dxfId="13">
      <formula>L42&lt;&gt;""</formula>
    </cfRule>
    <cfRule type="expression" priority="134" dxfId="1">
      <formula>L42=""</formula>
    </cfRule>
  </conditionalFormatting>
  <conditionalFormatting sqref="L43">
    <cfRule type="expression" priority="131" dxfId="13">
      <formula>L43&lt;&gt;""</formula>
    </cfRule>
    <cfRule type="expression" priority="132" dxfId="1">
      <formula>L43=""</formula>
    </cfRule>
  </conditionalFormatting>
  <conditionalFormatting sqref="L44">
    <cfRule type="expression" priority="129" dxfId="13">
      <formula>L44&lt;&gt;""</formula>
    </cfRule>
    <cfRule type="expression" priority="130" dxfId="1">
      <formula>L44=""</formula>
    </cfRule>
  </conditionalFormatting>
  <conditionalFormatting sqref="L45">
    <cfRule type="expression" priority="127" dxfId="13">
      <formula>L45&lt;&gt;""</formula>
    </cfRule>
    <cfRule type="expression" priority="128" dxfId="1">
      <formula>L45=""</formula>
    </cfRule>
  </conditionalFormatting>
  <conditionalFormatting sqref="L46">
    <cfRule type="expression" priority="125" dxfId="13">
      <formula>L46&lt;&gt;""</formula>
    </cfRule>
    <cfRule type="expression" priority="126" dxfId="1">
      <formula>L46=""</formula>
    </cfRule>
  </conditionalFormatting>
  <conditionalFormatting sqref="L47">
    <cfRule type="expression" priority="123" dxfId="13">
      <formula>L47&lt;&gt;""</formula>
    </cfRule>
    <cfRule type="expression" priority="124" dxfId="1">
      <formula>L47=""</formula>
    </cfRule>
  </conditionalFormatting>
  <conditionalFormatting sqref="L48">
    <cfRule type="expression" priority="121" dxfId="13">
      <formula>L48&lt;&gt;""</formula>
    </cfRule>
    <cfRule type="expression" priority="122" dxfId="1">
      <formula>L48=""</formula>
    </cfRule>
  </conditionalFormatting>
  <conditionalFormatting sqref="L49">
    <cfRule type="expression" priority="119" dxfId="13">
      <formula>L49&lt;&gt;""</formula>
    </cfRule>
    <cfRule type="expression" priority="120" dxfId="1">
      <formula>L49=""</formula>
    </cfRule>
  </conditionalFormatting>
  <conditionalFormatting sqref="L50">
    <cfRule type="expression" priority="117" dxfId="13">
      <formula>L50&lt;&gt;""</formula>
    </cfRule>
    <cfRule type="expression" priority="118" dxfId="1">
      <formula>L50=""</formula>
    </cfRule>
  </conditionalFormatting>
  <conditionalFormatting sqref="L51">
    <cfRule type="expression" priority="115" dxfId="13">
      <formula>L51&lt;&gt;""</formula>
    </cfRule>
    <cfRule type="expression" priority="116" dxfId="1">
      <formula>L51=""</formula>
    </cfRule>
  </conditionalFormatting>
  <conditionalFormatting sqref="L52">
    <cfRule type="expression" priority="113" dxfId="13">
      <formula>L52&lt;&gt;""</formula>
    </cfRule>
    <cfRule type="expression" priority="114" dxfId="1">
      <formula>L52=""</formula>
    </cfRule>
  </conditionalFormatting>
  <conditionalFormatting sqref="L53">
    <cfRule type="expression" priority="111" dxfId="13">
      <formula>L53&lt;&gt;""</formula>
    </cfRule>
    <cfRule type="expression" priority="112" dxfId="1">
      <formula>L53=""</formula>
    </cfRule>
  </conditionalFormatting>
  <conditionalFormatting sqref="L54">
    <cfRule type="expression" priority="109" dxfId="13">
      <formula>L54&lt;&gt;""</formula>
    </cfRule>
    <cfRule type="expression" priority="110" dxfId="1">
      <formula>L54=""</formula>
    </cfRule>
  </conditionalFormatting>
  <conditionalFormatting sqref="L55">
    <cfRule type="expression" priority="107" dxfId="13">
      <formula>L55&lt;&gt;""</formula>
    </cfRule>
    <cfRule type="expression" priority="108" dxfId="1">
      <formula>L55=""</formula>
    </cfRule>
  </conditionalFormatting>
  <conditionalFormatting sqref="L56">
    <cfRule type="expression" priority="105" dxfId="13">
      <formula>L56&lt;&gt;""</formula>
    </cfRule>
    <cfRule type="expression" priority="106" dxfId="1">
      <formula>L56=""</formula>
    </cfRule>
  </conditionalFormatting>
  <conditionalFormatting sqref="L57">
    <cfRule type="expression" priority="103" dxfId="13">
      <formula>L57&lt;&gt;""</formula>
    </cfRule>
    <cfRule type="expression" priority="104" dxfId="1">
      <formula>L57=""</formula>
    </cfRule>
  </conditionalFormatting>
  <conditionalFormatting sqref="L58">
    <cfRule type="expression" priority="101" dxfId="13">
      <formula>L58&lt;&gt;""</formula>
    </cfRule>
    <cfRule type="expression" priority="102" dxfId="1">
      <formula>L58=""</formula>
    </cfRule>
  </conditionalFormatting>
  <conditionalFormatting sqref="L59">
    <cfRule type="expression" priority="99" dxfId="13">
      <formula>L59&lt;&gt;""</formula>
    </cfRule>
    <cfRule type="expression" priority="100" dxfId="1">
      <formula>L59=""</formula>
    </cfRule>
  </conditionalFormatting>
  <conditionalFormatting sqref="L60">
    <cfRule type="expression" priority="97" dxfId="13">
      <formula>L60&lt;&gt;""</formula>
    </cfRule>
    <cfRule type="expression" priority="98" dxfId="1">
      <formula>L60=""</formula>
    </cfRule>
  </conditionalFormatting>
  <conditionalFormatting sqref="L61">
    <cfRule type="expression" priority="95" dxfId="13">
      <formula>L61&lt;&gt;""</formula>
    </cfRule>
    <cfRule type="expression" priority="96" dxfId="1">
      <formula>L61=""</formula>
    </cfRule>
  </conditionalFormatting>
  <conditionalFormatting sqref="L62">
    <cfRule type="expression" priority="93" dxfId="13">
      <formula>L62&lt;&gt;""</formula>
    </cfRule>
    <cfRule type="expression" priority="94" dxfId="1">
      <formula>L62=""</formula>
    </cfRule>
  </conditionalFormatting>
  <conditionalFormatting sqref="L63">
    <cfRule type="expression" priority="91" dxfId="13">
      <formula>L63&lt;&gt;""</formula>
    </cfRule>
    <cfRule type="expression" priority="92" dxfId="1">
      <formula>L63=""</formula>
    </cfRule>
  </conditionalFormatting>
  <conditionalFormatting sqref="L64">
    <cfRule type="expression" priority="89" dxfId="13">
      <formula>L64&lt;&gt;""</formula>
    </cfRule>
    <cfRule type="expression" priority="90" dxfId="1">
      <formula>L64=""</formula>
    </cfRule>
  </conditionalFormatting>
  <conditionalFormatting sqref="L65">
    <cfRule type="expression" priority="87" dxfId="13">
      <formula>L65&lt;&gt;""</formula>
    </cfRule>
    <cfRule type="expression" priority="88" dxfId="1">
      <formula>L65=""</formula>
    </cfRule>
  </conditionalFormatting>
  <conditionalFormatting sqref="L66">
    <cfRule type="expression" priority="85" dxfId="13">
      <formula>L66&lt;&gt;""</formula>
    </cfRule>
    <cfRule type="expression" priority="86" dxfId="1">
      <formula>L66=""</formula>
    </cfRule>
  </conditionalFormatting>
  <conditionalFormatting sqref="L67">
    <cfRule type="expression" priority="83" dxfId="13">
      <formula>L67&lt;&gt;""</formula>
    </cfRule>
    <cfRule type="expression" priority="84" dxfId="1">
      <formula>L67=""</formula>
    </cfRule>
  </conditionalFormatting>
  <conditionalFormatting sqref="L68">
    <cfRule type="expression" priority="81" dxfId="13">
      <formula>L68&lt;&gt;""</formula>
    </cfRule>
    <cfRule type="expression" priority="82" dxfId="1">
      <formula>L68=""</formula>
    </cfRule>
  </conditionalFormatting>
  <conditionalFormatting sqref="L69">
    <cfRule type="expression" priority="79" dxfId="13">
      <formula>L69&lt;&gt;""</formula>
    </cfRule>
    <cfRule type="expression" priority="80" dxfId="1">
      <formula>L69=""</formula>
    </cfRule>
  </conditionalFormatting>
  <conditionalFormatting sqref="L70">
    <cfRule type="expression" priority="77" dxfId="13">
      <formula>L70&lt;&gt;""</formula>
    </cfRule>
    <cfRule type="expression" priority="78" dxfId="1">
      <formula>L70=""</formula>
    </cfRule>
  </conditionalFormatting>
  <conditionalFormatting sqref="L71">
    <cfRule type="expression" priority="75" dxfId="13">
      <formula>L71&lt;&gt;""</formula>
    </cfRule>
    <cfRule type="expression" priority="76" dxfId="1">
      <formula>L71=""</formula>
    </cfRule>
  </conditionalFormatting>
  <conditionalFormatting sqref="L72">
    <cfRule type="expression" priority="73" dxfId="13">
      <formula>L72&lt;&gt;""</formula>
    </cfRule>
    <cfRule type="expression" priority="74" dxfId="1">
      <formula>L72=""</formula>
    </cfRule>
  </conditionalFormatting>
  <conditionalFormatting sqref="L73">
    <cfRule type="expression" priority="71" dxfId="13">
      <formula>L73&lt;&gt;""</formula>
    </cfRule>
    <cfRule type="expression" priority="72" dxfId="1">
      <formula>L73=""</formula>
    </cfRule>
  </conditionalFormatting>
  <conditionalFormatting sqref="L74">
    <cfRule type="expression" priority="69" dxfId="13">
      <formula>L74&lt;&gt;""</formula>
    </cfRule>
    <cfRule type="expression" priority="70" dxfId="1">
      <formula>L74=""</formula>
    </cfRule>
  </conditionalFormatting>
  <conditionalFormatting sqref="L75">
    <cfRule type="expression" priority="67" dxfId="13">
      <formula>L75&lt;&gt;""</formula>
    </cfRule>
    <cfRule type="expression" priority="68" dxfId="1">
      <formula>L75=""</formula>
    </cfRule>
  </conditionalFormatting>
  <conditionalFormatting sqref="L76">
    <cfRule type="expression" priority="65" dxfId="13">
      <formula>L76&lt;&gt;""</formula>
    </cfRule>
    <cfRule type="expression" priority="66" dxfId="1">
      <formula>L76=""</formula>
    </cfRule>
  </conditionalFormatting>
  <conditionalFormatting sqref="L77">
    <cfRule type="expression" priority="63" dxfId="13">
      <formula>L77&lt;&gt;""</formula>
    </cfRule>
    <cfRule type="expression" priority="64" dxfId="1">
      <formula>L77=""</formula>
    </cfRule>
  </conditionalFormatting>
  <conditionalFormatting sqref="L78">
    <cfRule type="expression" priority="61" dxfId="13">
      <formula>L78&lt;&gt;""</formula>
    </cfRule>
    <cfRule type="expression" priority="62" dxfId="1">
      <formula>L78=""</formula>
    </cfRule>
  </conditionalFormatting>
  <conditionalFormatting sqref="L79">
    <cfRule type="expression" priority="59" dxfId="13">
      <formula>L79&lt;&gt;""</formula>
    </cfRule>
    <cfRule type="expression" priority="60" dxfId="1">
      <formula>L79=""</formula>
    </cfRule>
  </conditionalFormatting>
  <conditionalFormatting sqref="L80">
    <cfRule type="expression" priority="57" dxfId="13">
      <formula>L80&lt;&gt;""</formula>
    </cfRule>
    <cfRule type="expression" priority="58" dxfId="1">
      <formula>L80=""</formula>
    </cfRule>
  </conditionalFormatting>
  <conditionalFormatting sqref="L81">
    <cfRule type="expression" priority="55" dxfId="13">
      <formula>L81&lt;&gt;""</formula>
    </cfRule>
    <cfRule type="expression" priority="56" dxfId="1">
      <formula>L81=""</formula>
    </cfRule>
  </conditionalFormatting>
  <conditionalFormatting sqref="L82">
    <cfRule type="expression" priority="53" dxfId="13">
      <formula>L82&lt;&gt;""</formula>
    </cfRule>
    <cfRule type="expression" priority="54" dxfId="1">
      <formula>L82=""</formula>
    </cfRule>
  </conditionalFormatting>
  <conditionalFormatting sqref="L83">
    <cfRule type="expression" priority="51" dxfId="13">
      <formula>L83&lt;&gt;""</formula>
    </cfRule>
    <cfRule type="expression" priority="52" dxfId="1">
      <formula>L83=""</formula>
    </cfRule>
  </conditionalFormatting>
  <conditionalFormatting sqref="L84">
    <cfRule type="expression" priority="49" dxfId="13">
      <formula>L84&lt;&gt;""</formula>
    </cfRule>
    <cfRule type="expression" priority="50" dxfId="1">
      <formula>L84=""</formula>
    </cfRule>
  </conditionalFormatting>
  <conditionalFormatting sqref="L85">
    <cfRule type="expression" priority="47" dxfId="13">
      <formula>L85&lt;&gt;""</formula>
    </cfRule>
    <cfRule type="expression" priority="48" dxfId="1">
      <formula>L85=""</formula>
    </cfRule>
  </conditionalFormatting>
  <conditionalFormatting sqref="L86">
    <cfRule type="expression" priority="45" dxfId="13">
      <formula>L86&lt;&gt;""</formula>
    </cfRule>
    <cfRule type="expression" priority="46" dxfId="1">
      <formula>L86=""</formula>
    </cfRule>
  </conditionalFormatting>
  <conditionalFormatting sqref="L87">
    <cfRule type="expression" priority="43" dxfId="13">
      <formula>L87&lt;&gt;""</formula>
    </cfRule>
    <cfRule type="expression" priority="44" dxfId="1">
      <formula>L87=""</formula>
    </cfRule>
  </conditionalFormatting>
  <conditionalFormatting sqref="L88">
    <cfRule type="expression" priority="41" dxfId="13">
      <formula>L88&lt;&gt;""</formula>
    </cfRule>
    <cfRule type="expression" priority="42" dxfId="1">
      <formula>L88=""</formula>
    </cfRule>
  </conditionalFormatting>
  <conditionalFormatting sqref="L89">
    <cfRule type="expression" priority="39" dxfId="13">
      <formula>L89&lt;&gt;""</formula>
    </cfRule>
    <cfRule type="expression" priority="40" dxfId="1">
      <formula>L89=""</formula>
    </cfRule>
  </conditionalFormatting>
  <conditionalFormatting sqref="L91">
    <cfRule type="expression" priority="35" dxfId="13">
      <formula>L91&lt;&gt;""</formula>
    </cfRule>
    <cfRule type="expression" priority="36" dxfId="1">
      <formula>L91=""</formula>
    </cfRule>
  </conditionalFormatting>
  <conditionalFormatting sqref="L92">
    <cfRule type="expression" priority="33" dxfId="13">
      <formula>L92&lt;&gt;""</formula>
    </cfRule>
    <cfRule type="expression" priority="34" dxfId="1">
      <formula>L92=""</formula>
    </cfRule>
  </conditionalFormatting>
  <conditionalFormatting sqref="L93">
    <cfRule type="expression" priority="31" dxfId="13">
      <formula>L93&lt;&gt;""</formula>
    </cfRule>
    <cfRule type="expression" priority="32" dxfId="1">
      <formula>L93=""</formula>
    </cfRule>
  </conditionalFormatting>
  <conditionalFormatting sqref="L94">
    <cfRule type="expression" priority="29" dxfId="13">
      <formula>L94&lt;&gt;""</formula>
    </cfRule>
    <cfRule type="expression" priority="30" dxfId="1">
      <formula>L94=""</formula>
    </cfRule>
  </conditionalFormatting>
  <conditionalFormatting sqref="L95">
    <cfRule type="expression" priority="27" dxfId="13">
      <formula>L95&lt;&gt;""</formula>
    </cfRule>
    <cfRule type="expression" priority="28" dxfId="1">
      <formula>L95=""</formula>
    </cfRule>
  </conditionalFormatting>
  <conditionalFormatting sqref="L96">
    <cfRule type="expression" priority="25" dxfId="13">
      <formula>L96&lt;&gt;""</formula>
    </cfRule>
    <cfRule type="expression" priority="26" dxfId="1">
      <formula>L96=""</formula>
    </cfRule>
  </conditionalFormatting>
  <conditionalFormatting sqref="L97">
    <cfRule type="expression" priority="23" dxfId="13">
      <formula>L97&lt;&gt;""</formula>
    </cfRule>
    <cfRule type="expression" priority="24" dxfId="1">
      <formula>L97=""</formula>
    </cfRule>
  </conditionalFormatting>
  <conditionalFormatting sqref="L98">
    <cfRule type="expression" priority="21" dxfId="13">
      <formula>L98&lt;&gt;""</formula>
    </cfRule>
    <cfRule type="expression" priority="22" dxfId="1">
      <formula>L98=""</formula>
    </cfRule>
  </conditionalFormatting>
  <conditionalFormatting sqref="L99">
    <cfRule type="expression" priority="19" dxfId="13">
      <formula>L99&lt;&gt;""</formula>
    </cfRule>
    <cfRule type="expression" priority="20" dxfId="1">
      <formula>L99=""</formula>
    </cfRule>
  </conditionalFormatting>
  <conditionalFormatting sqref="L100">
    <cfRule type="expression" priority="17" dxfId="13">
      <formula>L100&lt;&gt;""</formula>
    </cfRule>
    <cfRule type="expression" priority="18" dxfId="1">
      <formula>L100=""</formula>
    </cfRule>
  </conditionalFormatting>
  <conditionalFormatting sqref="L101">
    <cfRule type="expression" priority="15" dxfId="13">
      <formula>L101&lt;&gt;""</formula>
    </cfRule>
    <cfRule type="expression" priority="16" dxfId="1">
      <formula>L101=""</formula>
    </cfRule>
  </conditionalFormatting>
  <conditionalFormatting sqref="AC14">
    <cfRule type="expression" priority="13" dxfId="13">
      <formula>AC14="X"</formula>
    </cfRule>
    <cfRule type="expression" priority="14" dxfId="1">
      <formula>AC14=""</formula>
    </cfRule>
  </conditionalFormatting>
  <conditionalFormatting sqref="AC15">
    <cfRule type="expression" priority="11" dxfId="13">
      <formula>AC15="X"</formula>
    </cfRule>
    <cfRule type="expression" priority="12" dxfId="1">
      <formula>AC15=""</formula>
    </cfRule>
  </conditionalFormatting>
  <conditionalFormatting sqref="AC16">
    <cfRule type="expression" priority="9" dxfId="13">
      <formula>AC16="X"</formula>
    </cfRule>
    <cfRule type="expression" priority="10" dxfId="1">
      <formula>AC16=""</formula>
    </cfRule>
  </conditionalFormatting>
  <conditionalFormatting sqref="AC17">
    <cfRule type="expression" priority="7" dxfId="13">
      <formula>AC17="X"</formula>
    </cfRule>
    <cfRule type="expression" priority="8" dxfId="1">
      <formula>AC17=""</formula>
    </cfRule>
  </conditionalFormatting>
  <conditionalFormatting sqref="O15">
    <cfRule type="expression" priority="5" dxfId="13">
      <formula>O15="X"</formula>
    </cfRule>
    <cfRule type="expression" priority="6" dxfId="1">
      <formula>O15=""</formula>
    </cfRule>
  </conditionalFormatting>
  <conditionalFormatting sqref="O16">
    <cfRule type="expression" priority="3" dxfId="13">
      <formula>O16="X"</formula>
    </cfRule>
    <cfRule type="expression" priority="4" dxfId="1">
      <formula>O16=""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7" r:id="rId2"/>
  <headerFooter>
    <oddHeader>&amp;L&amp;8Version: huber_1.0
Datum: 11.05.2021&amp;R&amp;G</oddHeader>
  </headerFooter>
  <ignoredErrors>
    <ignoredError sqref="AF17" twoDigitTextYear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BQ41"/>
  <sheetViews>
    <sheetView zoomScale="90" zoomScaleNormal="90" workbookViewId="0" topLeftCell="A1">
      <selection activeCell="AU8" sqref="AU8"/>
    </sheetView>
  </sheetViews>
  <sheetFormatPr defaultColWidth="11.00390625" defaultRowHeight="14.25"/>
  <cols>
    <col min="1" max="40" width="2.00390625" style="0" customWidth="1"/>
    <col min="41" max="43" width="11.00390625" style="0" hidden="1" customWidth="1"/>
    <col min="44" max="44" width="10.375" style="110" customWidth="1"/>
    <col min="45" max="69" width="11.25390625" style="110" customWidth="1"/>
  </cols>
  <sheetData>
    <row r="1" spans="1:45" ht="26.25" customHeight="1" thickTop="1">
      <c r="A1" s="318" t="str">
        <f>Sprachen!L286</f>
        <v>Produktionsprozess-bezogene und generelle Nachweise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777" t="str">
        <f>Sprachen!L378</f>
        <v>Bericht</v>
      </c>
      <c r="O1" s="777"/>
      <c r="P1" s="777"/>
      <c r="Q1" s="777"/>
      <c r="R1" s="777"/>
      <c r="S1" s="777"/>
      <c r="T1" s="777"/>
      <c r="U1" s="778" t="str">
        <f>IF(H4&lt;&gt;"",H4&amp;" / "&amp;H5,"")</f>
        <v/>
      </c>
      <c r="V1" s="778"/>
      <c r="W1" s="778"/>
      <c r="X1" s="778"/>
      <c r="Y1" s="778"/>
      <c r="Z1" s="778"/>
      <c r="AA1" s="778"/>
      <c r="AB1" s="778"/>
      <c r="AC1" s="779" t="str">
        <f>Sprachen!L88</f>
        <v>Blatt</v>
      </c>
      <c r="AD1" s="779"/>
      <c r="AE1" s="779"/>
      <c r="AF1" s="1037"/>
      <c r="AG1" s="1037"/>
      <c r="AH1" s="1037"/>
      <c r="AI1" s="780" t="str">
        <f>Sprachen!L364</f>
        <v>von</v>
      </c>
      <c r="AJ1" s="780"/>
      <c r="AK1" s="780"/>
      <c r="AL1" s="1037"/>
      <c r="AM1" s="1037"/>
      <c r="AN1" s="1038"/>
      <c r="AP1" s="21" t="s">
        <v>621</v>
      </c>
      <c r="AS1" s="119"/>
    </row>
    <row r="2" spans="1:42" ht="26.25" customHeight="1" thickBot="1">
      <c r="A2" s="775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3" t="str">
        <f>Sprachen!L255</f>
        <v>Organisation</v>
      </c>
      <c r="O2" s="773"/>
      <c r="P2" s="773"/>
      <c r="Q2" s="773"/>
      <c r="R2" s="773"/>
      <c r="S2" s="773"/>
      <c r="T2" s="773"/>
      <c r="U2" s="236" t="str">
        <f>IF(Deckblatt!U2&lt;&gt;"",Deckblatt!U2,"")</f>
        <v/>
      </c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571"/>
      <c r="AP2">
        <f>'Anlage 4 PPF-Bewertung'!AP3</f>
        <v>0</v>
      </c>
    </row>
    <row r="3" spans="1:69" s="14" customFormat="1" ht="15.75" thickBot="1" thickTop="1">
      <c r="A3" s="774" t="str">
        <f>Sprachen!L46</f>
        <v>Angaben zur Organisation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 t="str">
        <f>Sprachen!L44</f>
        <v>Angaben zu Mustern</v>
      </c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 t="str">
        <f>Sprachen!L45</f>
        <v>Angaben zum Kunden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P3"/>
      <c r="AQ3"/>
      <c r="AR3" s="110"/>
      <c r="AS3" s="110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</row>
    <row r="4" spans="1:40" ht="15" customHeight="1" thickTop="1">
      <c r="A4" s="573" t="str">
        <f>Sprachen!L75</f>
        <v>Berichtsnummer</v>
      </c>
      <c r="B4" s="574"/>
      <c r="C4" s="574"/>
      <c r="D4" s="574"/>
      <c r="E4" s="574"/>
      <c r="F4" s="574"/>
      <c r="G4" s="575"/>
      <c r="H4" s="576" t="str">
        <f>IF(Deckblatt!H16&lt;&gt;"",Deckblatt!H16,"")</f>
        <v/>
      </c>
      <c r="I4" s="577"/>
      <c r="J4" s="577"/>
      <c r="K4" s="577"/>
      <c r="L4" s="577"/>
      <c r="M4" s="577"/>
      <c r="N4" s="578"/>
      <c r="O4" s="579" t="str">
        <f>Sprachen!L198</f>
        <v>Lieferscheinnummer</v>
      </c>
      <c r="P4" s="580"/>
      <c r="Q4" s="580"/>
      <c r="R4" s="580"/>
      <c r="S4" s="580"/>
      <c r="T4" s="580"/>
      <c r="U4" s="581"/>
      <c r="V4" s="582" t="str">
        <f>IF(Deckblatt!V16&lt;&gt;"",Deckblatt!V16,"")</f>
        <v/>
      </c>
      <c r="W4" s="583"/>
      <c r="X4" s="583"/>
      <c r="Y4" s="583"/>
      <c r="Z4" s="583"/>
      <c r="AA4" s="584"/>
      <c r="AB4" s="585" t="str">
        <f>Sprachen!L187</f>
        <v>Kunde</v>
      </c>
      <c r="AC4" s="586"/>
      <c r="AD4" s="586"/>
      <c r="AE4" s="586"/>
      <c r="AF4" s="586"/>
      <c r="AG4" s="586"/>
      <c r="AH4" s="587"/>
      <c r="AI4" s="591" t="str">
        <f>IF(Deckblatt!AI16&lt;&gt;"",Deckblatt!AI16,"")</f>
        <v/>
      </c>
      <c r="AJ4" s="592"/>
      <c r="AK4" s="592"/>
      <c r="AL4" s="592"/>
      <c r="AM4" s="592"/>
      <c r="AN4" s="593"/>
    </row>
    <row r="5" spans="1:40" ht="14.25" customHeight="1">
      <c r="A5" s="360" t="str">
        <f>Sprachen!L77</f>
        <v>Berichtsversion</v>
      </c>
      <c r="B5" s="361"/>
      <c r="C5" s="361"/>
      <c r="D5" s="361"/>
      <c r="E5" s="361"/>
      <c r="F5" s="361"/>
      <c r="G5" s="362"/>
      <c r="H5" s="363" t="str">
        <f>IF(Deckblatt!H17&lt;&gt;"",Deckblatt!H17,"")</f>
        <v/>
      </c>
      <c r="I5" s="364"/>
      <c r="J5" s="364"/>
      <c r="K5" s="364"/>
      <c r="L5" s="364"/>
      <c r="M5" s="364"/>
      <c r="N5" s="368"/>
      <c r="O5" s="589" t="str">
        <f>Sprachen!L197</f>
        <v>Liefermenge</v>
      </c>
      <c r="P5" s="385"/>
      <c r="Q5" s="385"/>
      <c r="R5" s="385"/>
      <c r="S5" s="385"/>
      <c r="T5" s="385"/>
      <c r="U5" s="386"/>
      <c r="V5" s="357" t="str">
        <f>IF(Deckblatt!V17&lt;&gt;"",Deckblatt!V17,"")</f>
        <v/>
      </c>
      <c r="W5" s="358"/>
      <c r="X5" s="358"/>
      <c r="Y5" s="358"/>
      <c r="Z5" s="358"/>
      <c r="AA5" s="590"/>
      <c r="AB5" s="588"/>
      <c r="AC5" s="382"/>
      <c r="AD5" s="382"/>
      <c r="AE5" s="382"/>
      <c r="AF5" s="382"/>
      <c r="AG5" s="382"/>
      <c r="AH5" s="383"/>
      <c r="AI5" s="390"/>
      <c r="AJ5" s="391"/>
      <c r="AK5" s="391"/>
      <c r="AL5" s="391"/>
      <c r="AM5" s="391"/>
      <c r="AN5" s="392"/>
    </row>
    <row r="6" spans="1:40" ht="14.25" customHeight="1">
      <c r="A6" s="360" t="str">
        <f>Sprachen!L199</f>
        <v>Lieferstandort</v>
      </c>
      <c r="B6" s="361"/>
      <c r="C6" s="361"/>
      <c r="D6" s="361"/>
      <c r="E6" s="361"/>
      <c r="F6" s="361"/>
      <c r="G6" s="362"/>
      <c r="H6" s="363" t="str">
        <f>IF(Deckblatt!H18&lt;&gt;"",Deckblatt!H18,"")</f>
        <v/>
      </c>
      <c r="I6" s="364"/>
      <c r="J6" s="364"/>
      <c r="K6" s="364"/>
      <c r="L6" s="364"/>
      <c r="M6" s="364"/>
      <c r="N6" s="368"/>
      <c r="O6" s="360" t="str">
        <f>Sprachen!L89</f>
        <v>Chargennummer</v>
      </c>
      <c r="P6" s="361"/>
      <c r="Q6" s="361"/>
      <c r="R6" s="361"/>
      <c r="S6" s="361"/>
      <c r="T6" s="361"/>
      <c r="U6" s="362"/>
      <c r="V6" s="357" t="str">
        <f>IF(Deckblatt!V18&lt;&gt;"",Deckblatt!V18,"")</f>
        <v/>
      </c>
      <c r="W6" s="358"/>
      <c r="X6" s="358"/>
      <c r="Y6" s="358"/>
      <c r="Z6" s="358"/>
      <c r="AA6" s="590"/>
      <c r="AB6" s="609" t="str">
        <f>Sprachen!L87</f>
        <v>Bestellnr. PPF-Muster</v>
      </c>
      <c r="AC6" s="366"/>
      <c r="AD6" s="366"/>
      <c r="AE6" s="366"/>
      <c r="AF6" s="366"/>
      <c r="AG6" s="366"/>
      <c r="AH6" s="367"/>
      <c r="AI6" s="363" t="str">
        <f>IF(Deckblatt!AI18&lt;&gt;"",Deckblatt!AI18,"")</f>
        <v/>
      </c>
      <c r="AJ6" s="364"/>
      <c r="AK6" s="364"/>
      <c r="AL6" s="364"/>
      <c r="AM6" s="364"/>
      <c r="AN6" s="368"/>
    </row>
    <row r="7" spans="1:40" ht="15" thickBot="1">
      <c r="A7" s="401" t="str">
        <f>Sprachen!L276</f>
        <v>Produktionsstandort</v>
      </c>
      <c r="B7" s="402"/>
      <c r="C7" s="402"/>
      <c r="D7" s="402"/>
      <c r="E7" s="402"/>
      <c r="F7" s="402"/>
      <c r="G7" s="403"/>
      <c r="H7" s="596" t="str">
        <f>IF(Deckblatt!H19&lt;&gt;"",Deckblatt!H19,"")</f>
        <v/>
      </c>
      <c r="I7" s="597"/>
      <c r="J7" s="597"/>
      <c r="K7" s="597"/>
      <c r="L7" s="597"/>
      <c r="M7" s="597"/>
      <c r="N7" s="598"/>
      <c r="O7" s="599" t="str">
        <f>Sprachen!L217</f>
        <v>Mustergewicht [kg]</v>
      </c>
      <c r="P7" s="421"/>
      <c r="Q7" s="421"/>
      <c r="R7" s="421"/>
      <c r="S7" s="421"/>
      <c r="T7" s="421"/>
      <c r="U7" s="422"/>
      <c r="V7" s="600" t="str">
        <f>IF(Deckblatt!V19&lt;&gt;"",Deckblatt!V19,"")</f>
        <v/>
      </c>
      <c r="W7" s="601"/>
      <c r="X7" s="601"/>
      <c r="Y7" s="601"/>
      <c r="Z7" s="601"/>
      <c r="AA7" s="602"/>
      <c r="AB7" s="603" t="str">
        <f>Sprachen!L14</f>
        <v>Abladestelle</v>
      </c>
      <c r="AC7" s="604"/>
      <c r="AD7" s="604"/>
      <c r="AE7" s="604"/>
      <c r="AF7" s="604"/>
      <c r="AG7" s="604"/>
      <c r="AH7" s="605"/>
      <c r="AI7" s="606" t="str">
        <f>IF(Deckblatt!AI19&lt;&gt;"",Deckblatt!AI19,"")</f>
        <v/>
      </c>
      <c r="AJ7" s="607"/>
      <c r="AK7" s="607"/>
      <c r="AL7" s="607"/>
      <c r="AM7" s="607"/>
      <c r="AN7" s="608"/>
    </row>
    <row r="8" spans="1:40" ht="15" thickTop="1">
      <c r="A8" s="370" t="str">
        <f>Sprachen!L304</f>
        <v>Sachnummer</v>
      </c>
      <c r="B8" s="371"/>
      <c r="C8" s="371"/>
      <c r="D8" s="371"/>
      <c r="E8" s="371"/>
      <c r="F8" s="371"/>
      <c r="G8" s="372"/>
      <c r="H8" s="616" t="str">
        <f>IF(Deckblatt!H20&lt;&gt;"",Deckblatt!H20,"")</f>
        <v/>
      </c>
      <c r="I8" s="617"/>
      <c r="J8" s="617"/>
      <c r="K8" s="617"/>
      <c r="L8" s="617"/>
      <c r="M8" s="617"/>
      <c r="N8" s="618"/>
      <c r="O8" s="619" t="str">
        <f>Sprachen!L166</f>
        <v>Hardwarestand</v>
      </c>
      <c r="P8" s="377"/>
      <c r="Q8" s="377"/>
      <c r="R8" s="377"/>
      <c r="S8" s="377"/>
      <c r="T8" s="377"/>
      <c r="U8" s="378"/>
      <c r="V8" s="393" t="str">
        <f>IF(Deckblatt!V20&lt;&gt;"",Deckblatt!V20,"")</f>
        <v/>
      </c>
      <c r="W8" s="394"/>
      <c r="X8" s="394"/>
      <c r="Y8" s="394"/>
      <c r="Z8" s="394"/>
      <c r="AA8" s="620"/>
      <c r="AB8" s="621" t="str">
        <f>Sprachen!L304</f>
        <v>Sachnummer</v>
      </c>
      <c r="AC8" s="622"/>
      <c r="AD8" s="622"/>
      <c r="AE8" s="622"/>
      <c r="AF8" s="622"/>
      <c r="AG8" s="622"/>
      <c r="AH8" s="623"/>
      <c r="AI8" s="624" t="str">
        <f>IF(Deckblatt!AI21&lt;&gt;"",Deckblatt!AI21,"")</f>
        <v/>
      </c>
      <c r="AJ8" s="625"/>
      <c r="AK8" s="625"/>
      <c r="AL8" s="625"/>
      <c r="AM8" s="625"/>
      <c r="AN8" s="626"/>
    </row>
    <row r="9" spans="1:40" ht="14.25">
      <c r="A9" s="360" t="str">
        <f>Sprachen!L65</f>
        <v>Benennung</v>
      </c>
      <c r="B9" s="361"/>
      <c r="C9" s="361"/>
      <c r="D9" s="361"/>
      <c r="E9" s="361"/>
      <c r="F9" s="361"/>
      <c r="G9" s="362"/>
      <c r="H9" s="363" t="str">
        <f>IF(Deckblatt!H21&lt;&gt;"",Deckblatt!H21,"")</f>
        <v/>
      </c>
      <c r="I9" s="364"/>
      <c r="J9" s="364"/>
      <c r="K9" s="364"/>
      <c r="L9" s="364"/>
      <c r="M9" s="364"/>
      <c r="N9" s="368"/>
      <c r="O9" s="589" t="str">
        <f>Sprachen!L98</f>
        <v>Diagnosestand</v>
      </c>
      <c r="P9" s="385"/>
      <c r="Q9" s="385"/>
      <c r="R9" s="385"/>
      <c r="S9" s="385"/>
      <c r="T9" s="385"/>
      <c r="U9" s="386"/>
      <c r="V9" s="357" t="str">
        <f>IF(Deckblatt!V21&lt;&gt;"",Deckblatt!V21,"")</f>
        <v/>
      </c>
      <c r="W9" s="358"/>
      <c r="X9" s="358"/>
      <c r="Y9" s="358"/>
      <c r="Z9" s="358"/>
      <c r="AA9" s="590"/>
      <c r="AB9" s="610" t="str">
        <f>Sprachen!L65</f>
        <v>Benennung</v>
      </c>
      <c r="AC9" s="611"/>
      <c r="AD9" s="611"/>
      <c r="AE9" s="611"/>
      <c r="AF9" s="611"/>
      <c r="AG9" s="611"/>
      <c r="AH9" s="612"/>
      <c r="AI9" s="613" t="str">
        <f>IF(Deckblatt!AI22&lt;&gt;"",Deckblatt!AI22,"")</f>
        <v/>
      </c>
      <c r="AJ9" s="614"/>
      <c r="AK9" s="614"/>
      <c r="AL9" s="614"/>
      <c r="AM9" s="614"/>
      <c r="AN9" s="615"/>
    </row>
    <row r="10" spans="1:40" ht="15" thickBot="1">
      <c r="A10" s="360" t="str">
        <f>Sprachen!L374</f>
        <v>Zeichnungsnummer</v>
      </c>
      <c r="B10" s="361"/>
      <c r="C10" s="361"/>
      <c r="D10" s="361"/>
      <c r="E10" s="361"/>
      <c r="F10" s="361"/>
      <c r="G10" s="362"/>
      <c r="H10" s="363" t="str">
        <f>IF(Deckblatt!H22&lt;&gt;"",Deckblatt!H22,"")</f>
        <v/>
      </c>
      <c r="I10" s="364"/>
      <c r="J10" s="364"/>
      <c r="K10" s="364"/>
      <c r="L10" s="364"/>
      <c r="M10" s="364"/>
      <c r="N10" s="368"/>
      <c r="O10" s="642" t="str">
        <f>Sprachen!L326</f>
        <v>Softwarestand</v>
      </c>
      <c r="P10" s="408"/>
      <c r="Q10" s="408"/>
      <c r="R10" s="408"/>
      <c r="S10" s="408"/>
      <c r="T10" s="408"/>
      <c r="U10" s="409"/>
      <c r="V10" s="643" t="str">
        <f>IF(Deckblatt!V22&lt;&gt;"",Deckblatt!V22,"")</f>
        <v/>
      </c>
      <c r="W10" s="644"/>
      <c r="X10" s="644"/>
      <c r="Y10" s="644"/>
      <c r="Z10" s="644"/>
      <c r="AA10" s="645"/>
      <c r="AB10" s="610" t="str">
        <f>Sprachen!L374</f>
        <v>Zeichnungsnummer</v>
      </c>
      <c r="AC10" s="611"/>
      <c r="AD10" s="611"/>
      <c r="AE10" s="611"/>
      <c r="AF10" s="611"/>
      <c r="AG10" s="611"/>
      <c r="AH10" s="612"/>
      <c r="AI10" s="613" t="str">
        <f>IF(Deckblatt!AI23&lt;&gt;"",Deckblatt!AI23,"")</f>
        <v/>
      </c>
      <c r="AJ10" s="614"/>
      <c r="AK10" s="614"/>
      <c r="AL10" s="614"/>
      <c r="AM10" s="614"/>
      <c r="AN10" s="615"/>
    </row>
    <row r="11" spans="1:40" ht="15" thickBot="1">
      <c r="A11" s="627" t="str">
        <f>Sprachen!L361</f>
        <v>Version/ Datum</v>
      </c>
      <c r="B11" s="628"/>
      <c r="C11" s="628"/>
      <c r="D11" s="628"/>
      <c r="E11" s="628"/>
      <c r="F11" s="628"/>
      <c r="G11" s="629"/>
      <c r="H11" s="596" t="str">
        <f>IF(Deckblatt!H23&lt;&gt;"",Deckblatt!H23,"")</f>
        <v/>
      </c>
      <c r="I11" s="597"/>
      <c r="J11" s="597"/>
      <c r="K11" s="597"/>
      <c r="L11" s="597"/>
      <c r="M11" s="597"/>
      <c r="N11" s="598"/>
      <c r="O11" s="630" t="str">
        <f>Sprachen!L177</f>
        <v>Kennung/DUNS</v>
      </c>
      <c r="P11" s="631"/>
      <c r="Q11" s="631"/>
      <c r="R11" s="631"/>
      <c r="S11" s="631"/>
      <c r="T11" s="631"/>
      <c r="U11" s="632"/>
      <c r="V11" s="633" t="str">
        <f>IF(Deckblatt!V23&lt;&gt;"",Deckblatt!V23,"")</f>
        <v/>
      </c>
      <c r="W11" s="634"/>
      <c r="X11" s="634"/>
      <c r="Y11" s="634"/>
      <c r="Z11" s="634"/>
      <c r="AA11" s="635"/>
      <c r="AB11" s="636" t="str">
        <f>Sprachen!L361</f>
        <v>Version/ Datum</v>
      </c>
      <c r="AC11" s="637"/>
      <c r="AD11" s="637"/>
      <c r="AE11" s="637"/>
      <c r="AF11" s="637"/>
      <c r="AG11" s="637"/>
      <c r="AH11" s="638"/>
      <c r="AI11" s="639" t="str">
        <f>IF(Deckblatt!AI24&lt;&gt;"",Deckblatt!AI24,"")</f>
        <v/>
      </c>
      <c r="AJ11" s="640"/>
      <c r="AK11" s="640"/>
      <c r="AL11" s="640"/>
      <c r="AM11" s="640"/>
      <c r="AN11" s="641"/>
    </row>
    <row r="12" spans="1:40" ht="15.75" thickBot="1" thickTop="1">
      <c r="A12" s="657" t="str">
        <f>IF(Deckblatt!A25:N25&lt;&gt;"",Deckblatt!A25:N25,"")</f>
        <v/>
      </c>
      <c r="B12" s="658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9"/>
      <c r="O12" s="25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8"/>
    </row>
    <row r="13" spans="1:40" ht="37.15" customHeight="1" thickTop="1">
      <c r="A13" s="1039"/>
      <c r="B13" s="966"/>
      <c r="C13" s="1040"/>
      <c r="D13" s="1041" t="s">
        <v>891</v>
      </c>
      <c r="E13" s="1042"/>
      <c r="F13" s="1043" t="str">
        <f>Sprachen!L283</f>
        <v>Prozessablaufdiagramm</v>
      </c>
      <c r="G13" s="1043"/>
      <c r="H13" s="1043"/>
      <c r="I13" s="1043"/>
      <c r="J13" s="1043"/>
      <c r="K13" s="1043"/>
      <c r="L13" s="1043"/>
      <c r="M13" s="1043"/>
      <c r="N13" s="1044"/>
      <c r="O13" s="1039"/>
      <c r="P13" s="1040"/>
      <c r="Q13" s="1041" t="s">
        <v>912</v>
      </c>
      <c r="R13" s="1042"/>
      <c r="S13" s="1043" t="str">
        <f>Sprachen!L300</f>
        <v>Referenzmuster</v>
      </c>
      <c r="T13" s="1043"/>
      <c r="U13" s="1043"/>
      <c r="V13" s="1043"/>
      <c r="W13" s="1043"/>
      <c r="X13" s="1043"/>
      <c r="Y13" s="1043"/>
      <c r="Z13" s="1043"/>
      <c r="AA13" s="1044"/>
      <c r="AB13" s="1039"/>
      <c r="AC13" s="1040"/>
      <c r="AD13" s="884" t="s">
        <v>919</v>
      </c>
      <c r="AE13" s="885" t="s">
        <v>919</v>
      </c>
      <c r="AF13" s="880" t="str">
        <f>Sprachen!L291</f>
        <v>Prüfmittelfähigkeitsnachweis Produkt u. Produktionsprozess</v>
      </c>
      <c r="AG13" s="881"/>
      <c r="AH13" s="881"/>
      <c r="AI13" s="881"/>
      <c r="AJ13" s="881"/>
      <c r="AK13" s="881"/>
      <c r="AL13" s="881"/>
      <c r="AM13" s="881"/>
      <c r="AN13" s="1045"/>
    </row>
    <row r="14" spans="1:40" ht="11.25" customHeight="1">
      <c r="A14" s="1046"/>
      <c r="B14" s="893"/>
      <c r="C14" s="1047"/>
      <c r="D14" s="1048" t="s">
        <v>892</v>
      </c>
      <c r="E14" s="1049"/>
      <c r="F14" s="1050" t="str">
        <f>Sprachen!L287</f>
        <v>Prozess-FMEA</v>
      </c>
      <c r="G14" s="1050"/>
      <c r="H14" s="1050"/>
      <c r="I14" s="1050"/>
      <c r="J14" s="1050"/>
      <c r="K14" s="1050"/>
      <c r="L14" s="1050"/>
      <c r="M14" s="1050"/>
      <c r="N14" s="1051"/>
      <c r="O14" s="1046"/>
      <c r="P14" s="1047"/>
      <c r="Q14" s="1048" t="s">
        <v>913</v>
      </c>
      <c r="R14" s="1049"/>
      <c r="S14" s="1050" t="str">
        <f>Sprachen!L274</f>
        <v>Produktionskapazität</v>
      </c>
      <c r="T14" s="1050"/>
      <c r="U14" s="1050"/>
      <c r="V14" s="1050"/>
      <c r="W14" s="1050"/>
      <c r="X14" s="1050"/>
      <c r="Y14" s="1050"/>
      <c r="Z14" s="1050"/>
      <c r="AA14" s="1051"/>
      <c r="AB14" s="1046"/>
      <c r="AC14" s="1047"/>
      <c r="AD14" s="886" t="s">
        <v>920</v>
      </c>
      <c r="AE14" s="887" t="s">
        <v>920</v>
      </c>
      <c r="AF14" s="882" t="str">
        <f>Sprachen!L341</f>
        <v>Teilelebenslauf</v>
      </c>
      <c r="AG14" s="883"/>
      <c r="AH14" s="883"/>
      <c r="AI14" s="883"/>
      <c r="AJ14" s="883"/>
      <c r="AK14" s="883"/>
      <c r="AL14" s="883"/>
      <c r="AM14" s="883"/>
      <c r="AN14" s="1052"/>
    </row>
    <row r="15" spans="1:40" ht="29.25" customHeight="1">
      <c r="A15" s="1046"/>
      <c r="B15" s="893"/>
      <c r="C15" s="1047"/>
      <c r="D15" s="1048" t="s">
        <v>893</v>
      </c>
      <c r="E15" s="1049"/>
      <c r="F15" s="1050" t="str">
        <f>Sprachen!L275</f>
        <v>Produktionslenkungsplan</v>
      </c>
      <c r="G15" s="1050"/>
      <c r="H15" s="1050"/>
      <c r="I15" s="1050"/>
      <c r="J15" s="1050"/>
      <c r="K15" s="1050"/>
      <c r="L15" s="1050"/>
      <c r="M15" s="1050"/>
      <c r="N15" s="1051"/>
      <c r="O15" s="1046"/>
      <c r="P15" s="1047"/>
      <c r="Q15" s="886" t="s">
        <v>914</v>
      </c>
      <c r="R15" s="887"/>
      <c r="S15" s="1050" t="str">
        <f>Sprachen!L371</f>
        <v>Werkzeuge</v>
      </c>
      <c r="T15" s="1050"/>
      <c r="U15" s="1050"/>
      <c r="V15" s="1050"/>
      <c r="W15" s="1050"/>
      <c r="X15" s="1050"/>
      <c r="Y15" s="1050"/>
      <c r="Z15" s="1050"/>
      <c r="AA15" s="1051"/>
      <c r="AB15" s="1046"/>
      <c r="AC15" s="1047"/>
      <c r="AD15" s="886" t="s">
        <v>921</v>
      </c>
      <c r="AE15" s="887" t="s">
        <v>921</v>
      </c>
      <c r="AF15" s="882" t="str">
        <f>Sprachen!L113</f>
        <v>Eignungsnachweis der eingesetzten Ladungsträger inkl. Lagerung</v>
      </c>
      <c r="AG15" s="883"/>
      <c r="AH15" s="883"/>
      <c r="AI15" s="883"/>
      <c r="AJ15" s="883"/>
      <c r="AK15" s="883"/>
      <c r="AL15" s="883"/>
      <c r="AM15" s="883"/>
      <c r="AN15" s="1052"/>
    </row>
    <row r="16" spans="1:40" ht="58.5" customHeight="1">
      <c r="A16" s="896"/>
      <c r="B16" s="892"/>
      <c r="C16" s="893"/>
      <c r="D16" s="886" t="s">
        <v>909</v>
      </c>
      <c r="E16" s="887"/>
      <c r="F16" s="882" t="str">
        <f>Sprachen!L16</f>
        <v>Absicherung Besonderer Merkmale gemäß technischen Spezifikationen und vereinbarten Merkmalen (z. B. Poka Yoke, 100%-Prüfung, Prozessfähigkeiten, …)</v>
      </c>
      <c r="G16" s="883"/>
      <c r="H16" s="883"/>
      <c r="I16" s="883"/>
      <c r="J16" s="883"/>
      <c r="K16" s="883"/>
      <c r="L16" s="883"/>
      <c r="M16" s="883"/>
      <c r="N16" s="1052"/>
      <c r="O16" s="896"/>
      <c r="P16" s="893"/>
      <c r="Q16" s="886" t="s">
        <v>916</v>
      </c>
      <c r="R16" s="887"/>
      <c r="S16" s="882" t="str">
        <f>Sprachen!L226</f>
        <v xml:space="preserve">Nachweise zur Einhaltung gesetzlicher Anforderungen </v>
      </c>
      <c r="T16" s="883"/>
      <c r="U16" s="883"/>
      <c r="V16" s="883"/>
      <c r="W16" s="883"/>
      <c r="X16" s="883"/>
      <c r="Y16" s="883"/>
      <c r="Z16" s="883"/>
      <c r="AA16" s="1052"/>
      <c r="AB16" s="896"/>
      <c r="AC16" s="893"/>
      <c r="AD16" s="886" t="s">
        <v>922</v>
      </c>
      <c r="AE16" s="887" t="s">
        <v>922</v>
      </c>
      <c r="AF16" s="882" t="str">
        <f>Sprachen!L107</f>
        <v>Dokumentation der Vereinbarungen zum Befundungs- und Analyseprozess
- Reklamationsbearbeitung (z.B. 8D)
- Schadteilanalyse Feld</v>
      </c>
      <c r="AG16" s="883"/>
      <c r="AH16" s="883"/>
      <c r="AI16" s="883"/>
      <c r="AJ16" s="883"/>
      <c r="AK16" s="883"/>
      <c r="AL16" s="883"/>
      <c r="AM16" s="883"/>
      <c r="AN16" s="1052"/>
    </row>
    <row r="17" spans="1:40" ht="28.5" customHeight="1">
      <c r="A17" s="896"/>
      <c r="B17" s="892"/>
      <c r="C17" s="893"/>
      <c r="D17" s="886" t="s">
        <v>910</v>
      </c>
      <c r="E17" s="887"/>
      <c r="F17" s="882" t="str">
        <f>Sprachen!L194</f>
        <v>Laborqualifizierung</v>
      </c>
      <c r="G17" s="883"/>
      <c r="H17" s="883"/>
      <c r="I17" s="883"/>
      <c r="J17" s="883"/>
      <c r="K17" s="883"/>
      <c r="L17" s="883"/>
      <c r="M17" s="883"/>
      <c r="N17" s="1052"/>
      <c r="O17" s="896"/>
      <c r="P17" s="893"/>
      <c r="Q17" s="886" t="s">
        <v>917</v>
      </c>
      <c r="R17" s="887"/>
      <c r="S17" s="882" t="str">
        <f>Sprachen!L264</f>
        <v>PPF-Status Lieferkette</v>
      </c>
      <c r="T17" s="883"/>
      <c r="U17" s="883"/>
      <c r="V17" s="883"/>
      <c r="W17" s="883"/>
      <c r="X17" s="883"/>
      <c r="Y17" s="883"/>
      <c r="Z17" s="883"/>
      <c r="AA17" s="1052"/>
      <c r="AB17" s="896"/>
      <c r="AC17" s="893"/>
      <c r="AD17" s="886" t="s">
        <v>923</v>
      </c>
      <c r="AE17" s="887" t="s">
        <v>923</v>
      </c>
      <c r="AF17" s="882" t="str">
        <f>Sprachen!L106</f>
        <v>Dokumentation der Vereinbarung zur Requalifikation</v>
      </c>
      <c r="AG17" s="883"/>
      <c r="AH17" s="883"/>
      <c r="AI17" s="883"/>
      <c r="AJ17" s="883"/>
      <c r="AK17" s="883"/>
      <c r="AL17" s="883"/>
      <c r="AM17" s="883"/>
      <c r="AN17" s="1052"/>
    </row>
    <row r="18" spans="1:40" ht="21.75" customHeight="1" thickBot="1">
      <c r="A18" s="1053"/>
      <c r="B18" s="1073"/>
      <c r="C18" s="1054"/>
      <c r="D18" s="1055" t="s">
        <v>911</v>
      </c>
      <c r="E18" s="1056"/>
      <c r="F18" s="967" t="str">
        <f>Sprachen!L216</f>
        <v>Muster inkl. Fertigungsdokumentation</v>
      </c>
      <c r="G18" s="968"/>
      <c r="H18" s="968"/>
      <c r="I18" s="968"/>
      <c r="J18" s="968"/>
      <c r="K18" s="968"/>
      <c r="L18" s="968"/>
      <c r="M18" s="968"/>
      <c r="N18" s="1057"/>
      <c r="O18" s="1053"/>
      <c r="P18" s="1054"/>
      <c r="Q18" s="1055" t="s">
        <v>918</v>
      </c>
      <c r="R18" s="1056"/>
      <c r="S18" s="967" t="str">
        <f>Sprachen!L292</f>
        <v>Prüfmittelliste Produkt und Produktionsprozess</v>
      </c>
      <c r="T18" s="968"/>
      <c r="U18" s="968"/>
      <c r="V18" s="968"/>
      <c r="W18" s="968"/>
      <c r="X18" s="968"/>
      <c r="Y18" s="968"/>
      <c r="Z18" s="968"/>
      <c r="AA18" s="1057"/>
      <c r="AB18" s="1053"/>
      <c r="AC18" s="1054"/>
      <c r="AD18" s="1055" t="s">
        <v>924</v>
      </c>
      <c r="AE18" s="1056" t="s">
        <v>924</v>
      </c>
      <c r="AF18" s="967" t="str">
        <f>Sprachen!L327</f>
        <v>Sonstiges</v>
      </c>
      <c r="AG18" s="968"/>
      <c r="AH18" s="968"/>
      <c r="AI18" s="968"/>
      <c r="AJ18" s="968"/>
      <c r="AK18" s="968"/>
      <c r="AL18" s="968"/>
      <c r="AM18" s="968"/>
      <c r="AN18" s="1057"/>
    </row>
    <row r="19" spans="1:40" ht="21" customHeight="1" thickTop="1">
      <c r="A19" s="1058" t="str">
        <f>Sprachen!L248</f>
        <v>Nr.</v>
      </c>
      <c r="B19" s="1059"/>
      <c r="C19" s="1060"/>
      <c r="D19" s="1064" t="str">
        <f>Sprachen!L39</f>
        <v>Anforderung</v>
      </c>
      <c r="E19" s="1064"/>
      <c r="F19" s="1064"/>
      <c r="G19" s="1064"/>
      <c r="H19" s="1064"/>
      <c r="I19" s="1064"/>
      <c r="J19" s="1064"/>
      <c r="K19" s="1064"/>
      <c r="L19" s="1066" t="str">
        <f>Sprachen!L224</f>
        <v>Nachweis-      
dokument</v>
      </c>
      <c r="M19" s="1067"/>
      <c r="N19" s="1067"/>
      <c r="O19" s="1067"/>
      <c r="P19" s="1067"/>
      <c r="Q19" s="1067"/>
      <c r="R19" s="1067"/>
      <c r="S19" s="1067"/>
      <c r="T19" s="1067"/>
      <c r="U19" s="1067"/>
      <c r="V19" s="1067"/>
      <c r="W19" s="1067"/>
      <c r="X19" s="1067"/>
      <c r="Y19" s="1067"/>
      <c r="Z19" s="1067"/>
      <c r="AA19" s="1067"/>
      <c r="AB19" s="1067"/>
      <c r="AC19" s="1067"/>
      <c r="AD19" s="1068"/>
      <c r="AE19" s="1064" t="str">
        <f>Sprachen!L61</f>
        <v>Bemerkung</v>
      </c>
      <c r="AF19" s="1064"/>
      <c r="AG19" s="1064"/>
      <c r="AH19" s="1064"/>
      <c r="AI19" s="1064"/>
      <c r="AJ19" s="1064"/>
      <c r="AK19" s="1064"/>
      <c r="AL19" s="1064"/>
      <c r="AM19" s="1064"/>
      <c r="AN19" s="1069"/>
    </row>
    <row r="20" spans="1:40" ht="14.25" customHeight="1" thickBot="1">
      <c r="A20" s="1061"/>
      <c r="B20" s="1062"/>
      <c r="C20" s="1063"/>
      <c r="D20" s="1065"/>
      <c r="E20" s="1065"/>
      <c r="F20" s="1065"/>
      <c r="G20" s="1065"/>
      <c r="H20" s="1065"/>
      <c r="I20" s="1065"/>
      <c r="J20" s="1065"/>
      <c r="K20" s="1065"/>
      <c r="L20" s="1001" t="str">
        <f>Sprachen!L104</f>
        <v>Dokument</v>
      </c>
      <c r="M20" s="978"/>
      <c r="N20" s="978"/>
      <c r="O20" s="978"/>
      <c r="P20" s="978"/>
      <c r="Q20" s="978"/>
      <c r="R20" s="978"/>
      <c r="S20" s="978"/>
      <c r="T20" s="978"/>
      <c r="U20" s="978"/>
      <c r="V20" s="978"/>
      <c r="W20" s="978"/>
      <c r="X20" s="978" t="str">
        <f>Sprachen!L360</f>
        <v>Version</v>
      </c>
      <c r="Y20" s="978"/>
      <c r="Z20" s="978"/>
      <c r="AA20" s="1071" t="str">
        <f>Sprachen!L91</f>
        <v>Datum</v>
      </c>
      <c r="AB20" s="1071"/>
      <c r="AC20" s="1071"/>
      <c r="AD20" s="1072"/>
      <c r="AE20" s="1065"/>
      <c r="AF20" s="1065"/>
      <c r="AG20" s="1065"/>
      <c r="AH20" s="1065"/>
      <c r="AI20" s="1065"/>
      <c r="AJ20" s="1065"/>
      <c r="AK20" s="1065"/>
      <c r="AL20" s="1065"/>
      <c r="AM20" s="1065"/>
      <c r="AN20" s="1070"/>
    </row>
    <row r="21" spans="1:40" ht="14.25" customHeight="1" thickBot="1">
      <c r="A21" s="972">
        <v>1</v>
      </c>
      <c r="B21" s="907"/>
      <c r="C21" s="973"/>
      <c r="D21" s="1006"/>
      <c r="E21" s="1006"/>
      <c r="F21" s="1006"/>
      <c r="G21" s="1006"/>
      <c r="H21" s="1006"/>
      <c r="I21" s="1006"/>
      <c r="J21" s="1006"/>
      <c r="K21" s="1006"/>
      <c r="L21" s="1074"/>
      <c r="M21" s="1075"/>
      <c r="N21" s="1075"/>
      <c r="O21" s="1075"/>
      <c r="P21" s="1075"/>
      <c r="Q21" s="1075"/>
      <c r="R21" s="1075"/>
      <c r="S21" s="1075"/>
      <c r="T21" s="1075"/>
      <c r="U21" s="1075"/>
      <c r="V21" s="1075"/>
      <c r="W21" s="1076"/>
      <c r="X21" s="1077"/>
      <c r="Y21" s="1078"/>
      <c r="Z21" s="1078"/>
      <c r="AA21" s="1078"/>
      <c r="AB21" s="1078"/>
      <c r="AC21" s="1078"/>
      <c r="AD21" s="1079"/>
      <c r="AE21" s="1080"/>
      <c r="AF21" s="1080"/>
      <c r="AG21" s="1080"/>
      <c r="AH21" s="1080"/>
      <c r="AI21" s="1080"/>
      <c r="AJ21" s="1080"/>
      <c r="AK21" s="1080"/>
      <c r="AL21" s="1080"/>
      <c r="AM21" s="1080"/>
      <c r="AN21" s="1081"/>
    </row>
    <row r="22" spans="1:40" ht="14.25" customHeight="1" thickBot="1">
      <c r="A22" s="972">
        <v>2</v>
      </c>
      <c r="B22" s="907"/>
      <c r="C22" s="973"/>
      <c r="D22" s="1006"/>
      <c r="E22" s="1006"/>
      <c r="F22" s="1006"/>
      <c r="G22" s="1006"/>
      <c r="H22" s="1006"/>
      <c r="I22" s="1006"/>
      <c r="J22" s="1006"/>
      <c r="K22" s="1006"/>
      <c r="L22" s="1074"/>
      <c r="M22" s="1075"/>
      <c r="N22" s="1075"/>
      <c r="O22" s="1075"/>
      <c r="P22" s="1075"/>
      <c r="Q22" s="1075"/>
      <c r="R22" s="1075"/>
      <c r="S22" s="1075"/>
      <c r="T22" s="1075"/>
      <c r="U22" s="1075"/>
      <c r="V22" s="1075"/>
      <c r="W22" s="1076"/>
      <c r="X22" s="1077"/>
      <c r="Y22" s="1078"/>
      <c r="Z22" s="1078"/>
      <c r="AA22" s="1078"/>
      <c r="AB22" s="1078"/>
      <c r="AC22" s="1078"/>
      <c r="AD22" s="1079"/>
      <c r="AE22" s="1080"/>
      <c r="AF22" s="1080"/>
      <c r="AG22" s="1080"/>
      <c r="AH22" s="1080"/>
      <c r="AI22" s="1080"/>
      <c r="AJ22" s="1080"/>
      <c r="AK22" s="1080"/>
      <c r="AL22" s="1080"/>
      <c r="AM22" s="1080"/>
      <c r="AN22" s="1081"/>
    </row>
    <row r="23" spans="1:40" ht="14.25" customHeight="1" thickBot="1">
      <c r="A23" s="972">
        <v>3</v>
      </c>
      <c r="B23" s="907"/>
      <c r="C23" s="973"/>
      <c r="D23" s="1006"/>
      <c r="E23" s="1006"/>
      <c r="F23" s="1006"/>
      <c r="G23" s="1006"/>
      <c r="H23" s="1006"/>
      <c r="I23" s="1006"/>
      <c r="J23" s="1006"/>
      <c r="K23" s="1006"/>
      <c r="L23" s="1074"/>
      <c r="M23" s="1075"/>
      <c r="N23" s="1075"/>
      <c r="O23" s="1075"/>
      <c r="P23" s="1075"/>
      <c r="Q23" s="1075"/>
      <c r="R23" s="1075"/>
      <c r="S23" s="1075"/>
      <c r="T23" s="1075"/>
      <c r="U23" s="1075"/>
      <c r="V23" s="1075"/>
      <c r="W23" s="1076"/>
      <c r="X23" s="1077"/>
      <c r="Y23" s="1078"/>
      <c r="Z23" s="1078"/>
      <c r="AA23" s="1078"/>
      <c r="AB23" s="1078"/>
      <c r="AC23" s="1078"/>
      <c r="AD23" s="1079"/>
      <c r="AE23" s="1080"/>
      <c r="AF23" s="1080"/>
      <c r="AG23" s="1080"/>
      <c r="AH23" s="1080"/>
      <c r="AI23" s="1080"/>
      <c r="AJ23" s="1080"/>
      <c r="AK23" s="1080"/>
      <c r="AL23" s="1080"/>
      <c r="AM23" s="1080"/>
      <c r="AN23" s="1081"/>
    </row>
    <row r="24" spans="1:40" ht="14.25" customHeight="1" thickBot="1">
      <c r="A24" s="905">
        <v>4</v>
      </c>
      <c r="B24" s="906"/>
      <c r="C24" s="907"/>
      <c r="D24" s="1006"/>
      <c r="E24" s="1006"/>
      <c r="F24" s="1006"/>
      <c r="G24" s="1006"/>
      <c r="H24" s="1006"/>
      <c r="I24" s="1006"/>
      <c r="J24" s="1006"/>
      <c r="K24" s="1006"/>
      <c r="L24" s="1074"/>
      <c r="M24" s="1075"/>
      <c r="N24" s="1075"/>
      <c r="O24" s="1075"/>
      <c r="P24" s="1075"/>
      <c r="Q24" s="1075"/>
      <c r="R24" s="1075"/>
      <c r="S24" s="1075"/>
      <c r="T24" s="1075"/>
      <c r="U24" s="1075"/>
      <c r="V24" s="1075"/>
      <c r="W24" s="1076"/>
      <c r="X24" s="1077"/>
      <c r="Y24" s="1078"/>
      <c r="Z24" s="1078"/>
      <c r="AA24" s="1078"/>
      <c r="AB24" s="1078"/>
      <c r="AC24" s="1078"/>
      <c r="AD24" s="1079"/>
      <c r="AE24" s="1080"/>
      <c r="AF24" s="1080"/>
      <c r="AG24" s="1080"/>
      <c r="AH24" s="1080"/>
      <c r="AI24" s="1080"/>
      <c r="AJ24" s="1080"/>
      <c r="AK24" s="1080"/>
      <c r="AL24" s="1080"/>
      <c r="AM24" s="1080"/>
      <c r="AN24" s="1081"/>
    </row>
    <row r="25" spans="1:40" ht="14.25" customHeight="1" thickBot="1">
      <c r="A25" s="905">
        <v>5</v>
      </c>
      <c r="B25" s="906"/>
      <c r="C25" s="907"/>
      <c r="D25" s="1006"/>
      <c r="E25" s="1006"/>
      <c r="F25" s="1006"/>
      <c r="G25" s="1006"/>
      <c r="H25" s="1006"/>
      <c r="I25" s="1006"/>
      <c r="J25" s="1006"/>
      <c r="K25" s="1006"/>
      <c r="L25" s="1074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6"/>
      <c r="X25" s="1077"/>
      <c r="Y25" s="1078"/>
      <c r="Z25" s="1078"/>
      <c r="AA25" s="1078"/>
      <c r="AB25" s="1078"/>
      <c r="AC25" s="1078"/>
      <c r="AD25" s="1079"/>
      <c r="AE25" s="1080"/>
      <c r="AF25" s="1080"/>
      <c r="AG25" s="1080"/>
      <c r="AH25" s="1080"/>
      <c r="AI25" s="1080"/>
      <c r="AJ25" s="1080"/>
      <c r="AK25" s="1080"/>
      <c r="AL25" s="1080"/>
      <c r="AM25" s="1080"/>
      <c r="AN25" s="1081"/>
    </row>
    <row r="26" spans="1:40" ht="14.25" customHeight="1" thickBot="1">
      <c r="A26" s="905">
        <v>6</v>
      </c>
      <c r="B26" s="906"/>
      <c r="C26" s="907"/>
      <c r="D26" s="1006"/>
      <c r="E26" s="1006"/>
      <c r="F26" s="1006"/>
      <c r="G26" s="1006"/>
      <c r="H26" s="1006"/>
      <c r="I26" s="1006"/>
      <c r="J26" s="1006"/>
      <c r="K26" s="1006"/>
      <c r="L26" s="1074"/>
      <c r="M26" s="1075"/>
      <c r="N26" s="1075"/>
      <c r="O26" s="1075"/>
      <c r="P26" s="1075"/>
      <c r="Q26" s="1075"/>
      <c r="R26" s="1075"/>
      <c r="S26" s="1075"/>
      <c r="T26" s="1075"/>
      <c r="U26" s="1075"/>
      <c r="V26" s="1075"/>
      <c r="W26" s="1076"/>
      <c r="X26" s="1077"/>
      <c r="Y26" s="1078"/>
      <c r="Z26" s="1078"/>
      <c r="AA26" s="1078"/>
      <c r="AB26" s="1078"/>
      <c r="AC26" s="1078"/>
      <c r="AD26" s="1079"/>
      <c r="AE26" s="1080"/>
      <c r="AF26" s="1080"/>
      <c r="AG26" s="1080"/>
      <c r="AH26" s="1080"/>
      <c r="AI26" s="1080"/>
      <c r="AJ26" s="1080"/>
      <c r="AK26" s="1080"/>
      <c r="AL26" s="1080"/>
      <c r="AM26" s="1080"/>
      <c r="AN26" s="1081"/>
    </row>
    <row r="27" spans="1:40" ht="14.25" customHeight="1" thickBot="1">
      <c r="A27" s="905">
        <v>7</v>
      </c>
      <c r="B27" s="906"/>
      <c r="C27" s="907"/>
      <c r="D27" s="1006"/>
      <c r="E27" s="1006"/>
      <c r="F27" s="1006"/>
      <c r="G27" s="1006"/>
      <c r="H27" s="1006"/>
      <c r="I27" s="1006"/>
      <c r="J27" s="1006"/>
      <c r="K27" s="1006"/>
      <c r="L27" s="1074"/>
      <c r="M27" s="1075"/>
      <c r="N27" s="1075"/>
      <c r="O27" s="1075"/>
      <c r="P27" s="1075"/>
      <c r="Q27" s="1075"/>
      <c r="R27" s="1075"/>
      <c r="S27" s="1075"/>
      <c r="T27" s="1075"/>
      <c r="U27" s="1075"/>
      <c r="V27" s="1075"/>
      <c r="W27" s="1076"/>
      <c r="X27" s="1077"/>
      <c r="Y27" s="1078"/>
      <c r="Z27" s="1078"/>
      <c r="AA27" s="1078"/>
      <c r="AB27" s="1078"/>
      <c r="AC27" s="1078"/>
      <c r="AD27" s="1079"/>
      <c r="AE27" s="1080"/>
      <c r="AF27" s="1080"/>
      <c r="AG27" s="1080"/>
      <c r="AH27" s="1080"/>
      <c r="AI27" s="1080"/>
      <c r="AJ27" s="1080"/>
      <c r="AK27" s="1080"/>
      <c r="AL27" s="1080"/>
      <c r="AM27" s="1080"/>
      <c r="AN27" s="1081"/>
    </row>
    <row r="28" spans="1:40" ht="14.25" customHeight="1" thickBot="1">
      <c r="A28" s="905">
        <v>8</v>
      </c>
      <c r="B28" s="906"/>
      <c r="C28" s="907"/>
      <c r="D28" s="1006"/>
      <c r="E28" s="1006"/>
      <c r="F28" s="1006"/>
      <c r="G28" s="1006"/>
      <c r="H28" s="1006"/>
      <c r="I28" s="1006"/>
      <c r="J28" s="1006"/>
      <c r="K28" s="1006"/>
      <c r="L28" s="1074"/>
      <c r="M28" s="1075"/>
      <c r="N28" s="1075"/>
      <c r="O28" s="1075"/>
      <c r="P28" s="1075"/>
      <c r="Q28" s="1075"/>
      <c r="R28" s="1075"/>
      <c r="S28" s="1075"/>
      <c r="T28" s="1075"/>
      <c r="U28" s="1075"/>
      <c r="V28" s="1075"/>
      <c r="W28" s="1076"/>
      <c r="X28" s="1077"/>
      <c r="Y28" s="1078"/>
      <c r="Z28" s="1078"/>
      <c r="AA28" s="1078"/>
      <c r="AB28" s="1078"/>
      <c r="AC28" s="1078"/>
      <c r="AD28" s="1079"/>
      <c r="AE28" s="1080"/>
      <c r="AF28" s="1080"/>
      <c r="AG28" s="1080"/>
      <c r="AH28" s="1080"/>
      <c r="AI28" s="1080"/>
      <c r="AJ28" s="1080"/>
      <c r="AK28" s="1080"/>
      <c r="AL28" s="1080"/>
      <c r="AM28" s="1080"/>
      <c r="AN28" s="1081"/>
    </row>
    <row r="29" spans="1:40" ht="14.25" customHeight="1" thickBot="1">
      <c r="A29" s="905">
        <v>9</v>
      </c>
      <c r="B29" s="906"/>
      <c r="C29" s="907"/>
      <c r="D29" s="1006"/>
      <c r="E29" s="1006"/>
      <c r="F29" s="1006"/>
      <c r="G29" s="1006"/>
      <c r="H29" s="1006"/>
      <c r="I29" s="1006"/>
      <c r="J29" s="1006"/>
      <c r="K29" s="1006"/>
      <c r="L29" s="1074"/>
      <c r="M29" s="1075"/>
      <c r="N29" s="1075"/>
      <c r="O29" s="1075"/>
      <c r="P29" s="1075"/>
      <c r="Q29" s="1075"/>
      <c r="R29" s="1075"/>
      <c r="S29" s="1075"/>
      <c r="T29" s="1075"/>
      <c r="U29" s="1075"/>
      <c r="V29" s="1075"/>
      <c r="W29" s="1076"/>
      <c r="X29" s="1077"/>
      <c r="Y29" s="1078"/>
      <c r="Z29" s="1078"/>
      <c r="AA29" s="1078"/>
      <c r="AB29" s="1078"/>
      <c r="AC29" s="1078"/>
      <c r="AD29" s="1079"/>
      <c r="AE29" s="1080"/>
      <c r="AF29" s="1080"/>
      <c r="AG29" s="1080"/>
      <c r="AH29" s="1080"/>
      <c r="AI29" s="1080"/>
      <c r="AJ29" s="1080"/>
      <c r="AK29" s="1080"/>
      <c r="AL29" s="1080"/>
      <c r="AM29" s="1080"/>
      <c r="AN29" s="1081"/>
    </row>
    <row r="30" spans="1:40" ht="14.25" customHeight="1" thickBot="1">
      <c r="A30" s="905">
        <v>10</v>
      </c>
      <c r="B30" s="906"/>
      <c r="C30" s="907"/>
      <c r="D30" s="1006"/>
      <c r="E30" s="1006"/>
      <c r="F30" s="1006"/>
      <c r="G30" s="1006"/>
      <c r="H30" s="1006"/>
      <c r="I30" s="1006"/>
      <c r="J30" s="1006"/>
      <c r="K30" s="1006"/>
      <c r="L30" s="1074"/>
      <c r="M30" s="1075"/>
      <c r="N30" s="1075"/>
      <c r="O30" s="1075"/>
      <c r="P30" s="1075"/>
      <c r="Q30" s="1075"/>
      <c r="R30" s="1075"/>
      <c r="S30" s="1075"/>
      <c r="T30" s="1075"/>
      <c r="U30" s="1075"/>
      <c r="V30" s="1075"/>
      <c r="W30" s="1076"/>
      <c r="X30" s="1077"/>
      <c r="Y30" s="1078"/>
      <c r="Z30" s="1078"/>
      <c r="AA30" s="1078"/>
      <c r="AB30" s="1078"/>
      <c r="AC30" s="1078"/>
      <c r="AD30" s="1079"/>
      <c r="AE30" s="1080"/>
      <c r="AF30" s="1080"/>
      <c r="AG30" s="1080"/>
      <c r="AH30" s="1080"/>
      <c r="AI30" s="1080"/>
      <c r="AJ30" s="1080"/>
      <c r="AK30" s="1080"/>
      <c r="AL30" s="1080"/>
      <c r="AM30" s="1080"/>
      <c r="AN30" s="1081"/>
    </row>
    <row r="31" spans="1:40" ht="14.25" customHeight="1" thickBot="1">
      <c r="A31" s="905">
        <v>11</v>
      </c>
      <c r="B31" s="906"/>
      <c r="C31" s="907"/>
      <c r="D31" s="1006"/>
      <c r="E31" s="1006"/>
      <c r="F31" s="1006"/>
      <c r="G31" s="1006"/>
      <c r="H31" s="1006"/>
      <c r="I31" s="1006"/>
      <c r="J31" s="1006"/>
      <c r="K31" s="1006"/>
      <c r="L31" s="1074"/>
      <c r="M31" s="1075"/>
      <c r="N31" s="1075"/>
      <c r="O31" s="1075"/>
      <c r="P31" s="1075"/>
      <c r="Q31" s="1075"/>
      <c r="R31" s="1075"/>
      <c r="S31" s="1075"/>
      <c r="T31" s="1075"/>
      <c r="U31" s="1075"/>
      <c r="V31" s="1075"/>
      <c r="W31" s="1076"/>
      <c r="X31" s="1077"/>
      <c r="Y31" s="1078"/>
      <c r="Z31" s="1078"/>
      <c r="AA31" s="1078"/>
      <c r="AB31" s="1078"/>
      <c r="AC31" s="1078"/>
      <c r="AD31" s="1079"/>
      <c r="AE31" s="1080"/>
      <c r="AF31" s="1080"/>
      <c r="AG31" s="1080"/>
      <c r="AH31" s="1080"/>
      <c r="AI31" s="1080"/>
      <c r="AJ31" s="1080"/>
      <c r="AK31" s="1080"/>
      <c r="AL31" s="1080"/>
      <c r="AM31" s="1080"/>
      <c r="AN31" s="1081"/>
    </row>
    <row r="32" spans="1:40" ht="14.25" customHeight="1" thickBot="1">
      <c r="A32" s="905">
        <v>12</v>
      </c>
      <c r="B32" s="906"/>
      <c r="C32" s="907"/>
      <c r="D32" s="1006"/>
      <c r="E32" s="1006"/>
      <c r="F32" s="1006"/>
      <c r="G32" s="1006"/>
      <c r="H32" s="1006"/>
      <c r="I32" s="1006"/>
      <c r="J32" s="1006"/>
      <c r="K32" s="1006"/>
      <c r="L32" s="1074"/>
      <c r="M32" s="1075"/>
      <c r="N32" s="1075"/>
      <c r="O32" s="1075"/>
      <c r="P32" s="1075"/>
      <c r="Q32" s="1075"/>
      <c r="R32" s="1075"/>
      <c r="S32" s="1075"/>
      <c r="T32" s="1075"/>
      <c r="U32" s="1075"/>
      <c r="V32" s="1075"/>
      <c r="W32" s="1076"/>
      <c r="X32" s="1077"/>
      <c r="Y32" s="1078"/>
      <c r="Z32" s="1078"/>
      <c r="AA32" s="1078"/>
      <c r="AB32" s="1078"/>
      <c r="AC32" s="1078"/>
      <c r="AD32" s="1079"/>
      <c r="AE32" s="1080"/>
      <c r="AF32" s="1080"/>
      <c r="AG32" s="1080"/>
      <c r="AH32" s="1080"/>
      <c r="AI32" s="1080"/>
      <c r="AJ32" s="1080"/>
      <c r="AK32" s="1080"/>
      <c r="AL32" s="1080"/>
      <c r="AM32" s="1080"/>
      <c r="AN32" s="1081"/>
    </row>
    <row r="33" spans="1:40" ht="14.25" customHeight="1" thickBot="1">
      <c r="A33" s="905">
        <v>13</v>
      </c>
      <c r="B33" s="906"/>
      <c r="C33" s="907"/>
      <c r="D33" s="1006"/>
      <c r="E33" s="1006"/>
      <c r="F33" s="1006"/>
      <c r="G33" s="1006"/>
      <c r="H33" s="1006"/>
      <c r="I33" s="1006"/>
      <c r="J33" s="1006"/>
      <c r="K33" s="1006"/>
      <c r="L33" s="1074"/>
      <c r="M33" s="1075"/>
      <c r="N33" s="1075"/>
      <c r="O33" s="1075"/>
      <c r="P33" s="1075"/>
      <c r="Q33" s="1075"/>
      <c r="R33" s="1075"/>
      <c r="S33" s="1075"/>
      <c r="T33" s="1075"/>
      <c r="U33" s="1075"/>
      <c r="V33" s="1075"/>
      <c r="W33" s="1076"/>
      <c r="X33" s="1077"/>
      <c r="Y33" s="1078"/>
      <c r="Z33" s="1078"/>
      <c r="AA33" s="1078"/>
      <c r="AB33" s="1078"/>
      <c r="AC33" s="1078"/>
      <c r="AD33" s="1079"/>
      <c r="AE33" s="1080"/>
      <c r="AF33" s="1080"/>
      <c r="AG33" s="1080"/>
      <c r="AH33" s="1080"/>
      <c r="AI33" s="1080"/>
      <c r="AJ33" s="1080"/>
      <c r="AK33" s="1080"/>
      <c r="AL33" s="1080"/>
      <c r="AM33" s="1080"/>
      <c r="AN33" s="1081"/>
    </row>
    <row r="34" spans="1:40" ht="14.25" customHeight="1" thickBot="1">
      <c r="A34" s="905">
        <v>14</v>
      </c>
      <c r="B34" s="906"/>
      <c r="C34" s="907"/>
      <c r="D34" s="1006"/>
      <c r="E34" s="1006"/>
      <c r="F34" s="1006"/>
      <c r="G34" s="1006"/>
      <c r="H34" s="1006"/>
      <c r="I34" s="1006"/>
      <c r="J34" s="1006"/>
      <c r="K34" s="1006"/>
      <c r="L34" s="1074"/>
      <c r="M34" s="1075"/>
      <c r="N34" s="1075"/>
      <c r="O34" s="1075"/>
      <c r="P34" s="1075"/>
      <c r="Q34" s="1075"/>
      <c r="R34" s="1075"/>
      <c r="S34" s="1075"/>
      <c r="T34" s="1075"/>
      <c r="U34" s="1075"/>
      <c r="V34" s="1075"/>
      <c r="W34" s="1076"/>
      <c r="X34" s="1077"/>
      <c r="Y34" s="1078"/>
      <c r="Z34" s="1078"/>
      <c r="AA34" s="1078"/>
      <c r="AB34" s="1078"/>
      <c r="AC34" s="1078"/>
      <c r="AD34" s="1079"/>
      <c r="AE34" s="1080"/>
      <c r="AF34" s="1080"/>
      <c r="AG34" s="1080"/>
      <c r="AH34" s="1080"/>
      <c r="AI34" s="1080"/>
      <c r="AJ34" s="1080"/>
      <c r="AK34" s="1080"/>
      <c r="AL34" s="1080"/>
      <c r="AM34" s="1080"/>
      <c r="AN34" s="1081"/>
    </row>
    <row r="35" spans="1:40" ht="14.25" customHeight="1" thickBot="1">
      <c r="A35" s="905">
        <v>15</v>
      </c>
      <c r="B35" s="906"/>
      <c r="C35" s="907"/>
      <c r="D35" s="1006"/>
      <c r="E35" s="1006"/>
      <c r="F35" s="1006"/>
      <c r="G35" s="1006"/>
      <c r="H35" s="1006"/>
      <c r="I35" s="1006"/>
      <c r="J35" s="1006"/>
      <c r="K35" s="1006"/>
      <c r="L35" s="1074"/>
      <c r="M35" s="1075"/>
      <c r="N35" s="1075"/>
      <c r="O35" s="1075"/>
      <c r="P35" s="1075"/>
      <c r="Q35" s="1075"/>
      <c r="R35" s="1075"/>
      <c r="S35" s="1075"/>
      <c r="T35" s="1075"/>
      <c r="U35" s="1075"/>
      <c r="V35" s="1075"/>
      <c r="W35" s="1076"/>
      <c r="X35" s="1077"/>
      <c r="Y35" s="1078"/>
      <c r="Z35" s="1078"/>
      <c r="AA35" s="1078"/>
      <c r="AB35" s="1078"/>
      <c r="AC35" s="1078"/>
      <c r="AD35" s="1079"/>
      <c r="AE35" s="1080"/>
      <c r="AF35" s="1080"/>
      <c r="AG35" s="1080"/>
      <c r="AH35" s="1080"/>
      <c r="AI35" s="1080"/>
      <c r="AJ35" s="1080"/>
      <c r="AK35" s="1080"/>
      <c r="AL35" s="1080"/>
      <c r="AM35" s="1080"/>
      <c r="AN35" s="1081"/>
    </row>
    <row r="36" spans="1:40" ht="15.75" thickBot="1" thickTop="1">
      <c r="A36" s="712" t="str">
        <f>Sprachen!L84</f>
        <v>Bestätigung Organisation</v>
      </c>
      <c r="B36" s="713"/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3"/>
      <c r="AI36" s="713"/>
      <c r="AJ36" s="713"/>
      <c r="AK36" s="713"/>
      <c r="AL36" s="713"/>
      <c r="AM36" s="713"/>
      <c r="AN36" s="714"/>
    </row>
    <row r="37" spans="1:40" ht="14.25">
      <c r="A37" s="619" t="str">
        <f>Sprachen!L234</f>
        <v>Name</v>
      </c>
      <c r="B37" s="376"/>
      <c r="C37" s="377"/>
      <c r="D37" s="377"/>
      <c r="E37" s="377"/>
      <c r="F37" s="377"/>
      <c r="G37" s="377"/>
      <c r="H37" s="378"/>
      <c r="I37" s="715" t="str">
        <f>IF(Deckblatt!I29&lt;&gt;"",Deckblatt!I29,"")</f>
        <v/>
      </c>
      <c r="J37" s="716"/>
      <c r="K37" s="716"/>
      <c r="L37" s="716"/>
      <c r="M37" s="716"/>
      <c r="N37" s="716"/>
      <c r="O37" s="716"/>
      <c r="P37" s="716"/>
      <c r="Q37" s="716"/>
      <c r="R37" s="716"/>
      <c r="S37" s="716"/>
      <c r="T37" s="716"/>
      <c r="U37" s="717"/>
      <c r="V37" s="718" t="str">
        <f>Sprachen!L61</f>
        <v>Bemerkung</v>
      </c>
      <c r="W37" s="719"/>
      <c r="X37" s="719"/>
      <c r="Y37" s="719"/>
      <c r="Z37" s="720"/>
      <c r="AA37" s="722"/>
      <c r="AB37" s="722"/>
      <c r="AC37" s="722"/>
      <c r="AD37" s="722"/>
      <c r="AE37" s="722"/>
      <c r="AF37" s="722"/>
      <c r="AG37" s="722"/>
      <c r="AH37" s="722"/>
      <c r="AI37" s="722"/>
      <c r="AJ37" s="722"/>
      <c r="AK37" s="722"/>
      <c r="AL37" s="722"/>
      <c r="AM37" s="722"/>
      <c r="AN37" s="723"/>
    </row>
    <row r="38" spans="1:40" ht="14.25">
      <c r="A38" s="589" t="str">
        <f>Sprachen!L20</f>
        <v>Abteilung</v>
      </c>
      <c r="B38" s="384"/>
      <c r="C38" s="385"/>
      <c r="D38" s="385"/>
      <c r="E38" s="385"/>
      <c r="F38" s="385"/>
      <c r="G38" s="385"/>
      <c r="H38" s="386"/>
      <c r="I38" s="512" t="str">
        <f>IF(Deckblatt!I30&lt;&gt;"",Deckblatt!I30,"")</f>
        <v/>
      </c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4"/>
      <c r="V38" s="721"/>
      <c r="W38" s="366"/>
      <c r="X38" s="366"/>
      <c r="Y38" s="366"/>
      <c r="Z38" s="3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8"/>
    </row>
    <row r="39" spans="1:40" ht="14.25">
      <c r="A39" s="589" t="str">
        <f>Sprachen!L343</f>
        <v>Telefon</v>
      </c>
      <c r="B39" s="384"/>
      <c r="C39" s="385"/>
      <c r="D39" s="385"/>
      <c r="E39" s="385"/>
      <c r="F39" s="385"/>
      <c r="G39" s="385"/>
      <c r="H39" s="386"/>
      <c r="I39" s="512" t="str">
        <f>IF(Deckblatt!I31&lt;&gt;"",Deckblatt!I31,"")</f>
        <v/>
      </c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4"/>
      <c r="V39" s="721"/>
      <c r="W39" s="366"/>
      <c r="X39" s="366"/>
      <c r="Y39" s="366"/>
      <c r="Z39" s="3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8"/>
    </row>
    <row r="40" spans="1:40" ht="14.25">
      <c r="A40" s="589" t="str">
        <f>Sprachen!L119</f>
        <v>E-Mail/Fax-Nr.</v>
      </c>
      <c r="B40" s="384"/>
      <c r="C40" s="385"/>
      <c r="D40" s="385"/>
      <c r="E40" s="385"/>
      <c r="F40" s="385"/>
      <c r="G40" s="385"/>
      <c r="H40" s="386"/>
      <c r="I40" s="512" t="str">
        <f>IF(Deckblatt!I32&lt;&gt;"",Deckblatt!I32,"")</f>
        <v/>
      </c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4"/>
      <c r="V40" s="721"/>
      <c r="W40" s="366"/>
      <c r="X40" s="366"/>
      <c r="Y40" s="366"/>
      <c r="Z40" s="367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1"/>
    </row>
    <row r="41" spans="1:40" ht="30" customHeight="1" thickBot="1">
      <c r="A41" s="699" t="str">
        <f>Sprachen!L91</f>
        <v>Datum</v>
      </c>
      <c r="B41" s="700"/>
      <c r="C41" s="701"/>
      <c r="D41" s="701"/>
      <c r="E41" s="701"/>
      <c r="F41" s="701"/>
      <c r="G41" s="701"/>
      <c r="H41" s="702"/>
      <c r="I41" s="745" t="str">
        <f>IF(Deckblatt!I33&lt;&gt;"",Deckblatt!I33,"")</f>
        <v/>
      </c>
      <c r="J41" s="746"/>
      <c r="K41" s="746"/>
      <c r="L41" s="746"/>
      <c r="M41" s="746"/>
      <c r="N41" s="746"/>
      <c r="O41" s="746"/>
      <c r="P41" s="746"/>
      <c r="Q41" s="746"/>
      <c r="R41" s="746"/>
      <c r="S41" s="746"/>
      <c r="T41" s="746"/>
      <c r="U41" s="747"/>
      <c r="V41" s="703" t="str">
        <f>Sprachen!L348</f>
        <v>Unterschrift</v>
      </c>
      <c r="W41" s="704"/>
      <c r="X41" s="704"/>
      <c r="Y41" s="704"/>
      <c r="Z41" s="705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7"/>
      <c r="AL41" s="697"/>
      <c r="AM41" s="697"/>
      <c r="AN41" s="698"/>
    </row>
    <row r="42" s="110" customFormat="1" ht="15" thickTop="1"/>
    <row r="43" s="110" customFormat="1" ht="14.25"/>
    <row r="44" s="110" customFormat="1" ht="14.25"/>
    <row r="45" s="110" customFormat="1" ht="14.25"/>
    <row r="46" s="110" customFormat="1" ht="14.25"/>
    <row r="47" s="110" customFormat="1" ht="14.25"/>
    <row r="48" s="110" customFormat="1" ht="14.25"/>
    <row r="49" s="110" customFormat="1" ht="14.25"/>
    <row r="50" s="110" customFormat="1" ht="14.25"/>
    <row r="51" s="110" customFormat="1" ht="14.25"/>
    <row r="52" s="110" customFormat="1" ht="14.25"/>
    <row r="53" s="110" customFormat="1" ht="14.25"/>
    <row r="54" s="110" customFormat="1" ht="14.25"/>
    <row r="55" s="110" customFormat="1" ht="14.25"/>
    <row r="56" s="110" customFormat="1" ht="14.25"/>
    <row r="57" s="110" customFormat="1" ht="14.25"/>
    <row r="58" s="110" customFormat="1" ht="14.25"/>
    <row r="59" s="110" customFormat="1" ht="14.25"/>
    <row r="60" s="110" customFormat="1" ht="14.25"/>
    <row r="61" s="110" customFormat="1" ht="14.25"/>
    <row r="62" s="110" customFormat="1" ht="14.25"/>
    <row r="63" s="110" customFormat="1" ht="14.25"/>
    <row r="64" s="110" customFormat="1" ht="14.25"/>
    <row r="65" s="110" customFormat="1" ht="14.25"/>
    <row r="66" s="110" customFormat="1" ht="14.25"/>
    <row r="67" s="110" customFormat="1" ht="14.25"/>
    <row r="68" s="110" customFormat="1" ht="14.25"/>
    <row r="69" s="110" customFormat="1" ht="14.25"/>
    <row r="70" s="110" customFormat="1" ht="14.25"/>
    <row r="71" s="110" customFormat="1" ht="14.25"/>
    <row r="72" s="110" customFormat="1" ht="14.25"/>
    <row r="73" s="110" customFormat="1" ht="14.25"/>
    <row r="74" s="110" customFormat="1" ht="14.25"/>
    <row r="75" s="110" customFormat="1" ht="14.25"/>
    <row r="76" s="110" customFormat="1" ht="14.25"/>
    <row r="77" s="110" customFormat="1" ht="14.25"/>
    <row r="78" s="110" customFormat="1" ht="14.25"/>
    <row r="79" s="110" customFormat="1" ht="14.25"/>
    <row r="80" s="110" customFormat="1" ht="14.25"/>
    <row r="81" s="110" customFormat="1" ht="14.25"/>
    <row r="82" s="110" customFormat="1" ht="14.25"/>
    <row r="83" s="110" customFormat="1" ht="14.25"/>
    <row r="84" s="110" customFormat="1" ht="14.25"/>
    <row r="85" s="110" customFormat="1" ht="14.25"/>
    <row r="86" s="110" customFormat="1" ht="14.25"/>
    <row r="87" s="110" customFormat="1" ht="14.25"/>
    <row r="88" s="110" customFormat="1" ht="14.25"/>
    <row r="89" s="110" customFormat="1" ht="14.25"/>
    <row r="90" s="110" customFormat="1" ht="14.25"/>
    <row r="91" s="110" customFormat="1" ht="14.25"/>
    <row r="92" s="110" customFormat="1" ht="14.25"/>
    <row r="93" s="110" customFormat="1" ht="14.25"/>
    <row r="94" s="110" customFormat="1" ht="14.25"/>
    <row r="95" s="110" customFormat="1" ht="14.25"/>
    <row r="96" s="110" customFormat="1" ht="14.25"/>
    <row r="97" s="110" customFormat="1" ht="14.25"/>
    <row r="98" s="110" customFormat="1" ht="14.25"/>
    <row r="99" s="110" customFormat="1" ht="14.25"/>
    <row r="100" s="110" customFormat="1" ht="14.25"/>
    <row r="101" s="110" customFormat="1" ht="14.25"/>
    <row r="102" s="110" customFormat="1" ht="14.25"/>
    <row r="103" s="110" customFormat="1" ht="14.25"/>
    <row r="104" s="110" customFormat="1" ht="14.25"/>
    <row r="105" s="110" customFormat="1" ht="14.25"/>
    <row r="106" s="110" customFormat="1" ht="14.25"/>
    <row r="107" s="110" customFormat="1" ht="14.25"/>
    <row r="108" s="110" customFormat="1" ht="14.25"/>
    <row r="109" s="110" customFormat="1" ht="14.25"/>
    <row r="110" s="110" customFormat="1" ht="14.25"/>
    <row r="111" s="110" customFormat="1" ht="14.25"/>
    <row r="112" s="110" customFormat="1" ht="14.25"/>
    <row r="113" s="110" customFormat="1" ht="14.25"/>
    <row r="114" s="110" customFormat="1" ht="14.25"/>
    <row r="115" s="110" customFormat="1" ht="14.25"/>
    <row r="116" s="110" customFormat="1" ht="14.25"/>
    <row r="117" s="110" customFormat="1" ht="14.25"/>
    <row r="118" s="110" customFormat="1" ht="14.25"/>
    <row r="119" s="110" customFormat="1" ht="14.25"/>
    <row r="120" s="110" customFormat="1" ht="14.25"/>
    <row r="121" s="110" customFormat="1" ht="14.25"/>
    <row r="122" s="110" customFormat="1" ht="14.25"/>
    <row r="123" s="110" customFormat="1" ht="14.25"/>
    <row r="124" s="110" customFormat="1" ht="14.25"/>
    <row r="125" s="110" customFormat="1" ht="14.25"/>
    <row r="126" s="110" customFormat="1" ht="14.25"/>
    <row r="127" s="110" customFormat="1" ht="14.25"/>
    <row r="128" s="110" customFormat="1" ht="14.25"/>
    <row r="129" s="110" customFormat="1" ht="14.25"/>
    <row r="130" s="110" customFormat="1" ht="14.25"/>
    <row r="131" s="110" customFormat="1" ht="14.25"/>
    <row r="132" s="110" customFormat="1" ht="14.25"/>
    <row r="133" s="110" customFormat="1" ht="14.25"/>
    <row r="134" s="110" customFormat="1" ht="14.25"/>
    <row r="135" s="110" customFormat="1" ht="14.25"/>
    <row r="136" s="110" customFormat="1" ht="14.25"/>
    <row r="137" s="110" customFormat="1" ht="14.25"/>
    <row r="138" s="110" customFormat="1" ht="14.25"/>
    <row r="139" s="110" customFormat="1" ht="14.25"/>
    <row r="140" s="110" customFormat="1" ht="14.25"/>
    <row r="141" s="110" customFormat="1" ht="14.25"/>
    <row r="142" s="110" customFormat="1" ht="14.25"/>
    <row r="143" s="110" customFormat="1" ht="14.25"/>
    <row r="144" s="110" customFormat="1" ht="14.25"/>
    <row r="145" s="110" customFormat="1" ht="14.25"/>
    <row r="146" s="110" customFormat="1" ht="14.25"/>
    <row r="147" s="110" customFormat="1" ht="14.25"/>
    <row r="148" s="110" customFormat="1" ht="14.25"/>
    <row r="149" s="110" customFormat="1" ht="14.25"/>
    <row r="150" s="110" customFormat="1" ht="14.25"/>
  </sheetData>
  <mergeCells count="225">
    <mergeCell ref="A35:C35"/>
    <mergeCell ref="D35:K35"/>
    <mergeCell ref="L35:W35"/>
    <mergeCell ref="X35:Z35"/>
    <mergeCell ref="AA35:AD35"/>
    <mergeCell ref="AE35:AN35"/>
    <mergeCell ref="I40:U40"/>
    <mergeCell ref="A41:H41"/>
    <mergeCell ref="I41:U41"/>
    <mergeCell ref="V41:Z41"/>
    <mergeCell ref="AA41:AN41"/>
    <mergeCell ref="A36:AN36"/>
    <mergeCell ref="A37:H37"/>
    <mergeCell ref="I37:U37"/>
    <mergeCell ref="V37:Z40"/>
    <mergeCell ref="AA37:AN40"/>
    <mergeCell ref="A38:H38"/>
    <mergeCell ref="I38:U38"/>
    <mergeCell ref="A39:H39"/>
    <mergeCell ref="I39:U39"/>
    <mergeCell ref="A40:H40"/>
    <mergeCell ref="A34:C34"/>
    <mergeCell ref="D34:K34"/>
    <mergeCell ref="L34:W34"/>
    <mergeCell ref="X34:Z34"/>
    <mergeCell ref="AA34:AD34"/>
    <mergeCell ref="AE34:AN34"/>
    <mergeCell ref="A33:C33"/>
    <mergeCell ref="D33:K33"/>
    <mergeCell ref="L33:W33"/>
    <mergeCell ref="X33:Z33"/>
    <mergeCell ref="AA33:AD33"/>
    <mergeCell ref="AE33:AN33"/>
    <mergeCell ref="A32:C32"/>
    <mergeCell ref="D32:K32"/>
    <mergeCell ref="L32:W32"/>
    <mergeCell ref="X32:Z32"/>
    <mergeCell ref="AA32:AD32"/>
    <mergeCell ref="AE32:AN32"/>
    <mergeCell ref="A31:C31"/>
    <mergeCell ref="D31:K31"/>
    <mergeCell ref="L31:W31"/>
    <mergeCell ref="X31:Z31"/>
    <mergeCell ref="AA31:AD31"/>
    <mergeCell ref="AE31:AN31"/>
    <mergeCell ref="A30:C30"/>
    <mergeCell ref="D30:K30"/>
    <mergeCell ref="L30:W30"/>
    <mergeCell ref="X30:Z30"/>
    <mergeCell ref="AA30:AD30"/>
    <mergeCell ref="AE30:AN30"/>
    <mergeCell ref="A29:C29"/>
    <mergeCell ref="D29:K29"/>
    <mergeCell ref="L29:W29"/>
    <mergeCell ref="X29:Z29"/>
    <mergeCell ref="AA29:AD29"/>
    <mergeCell ref="AE29:AN29"/>
    <mergeCell ref="A28:C28"/>
    <mergeCell ref="D28:K28"/>
    <mergeCell ref="L28:W28"/>
    <mergeCell ref="X28:Z28"/>
    <mergeCell ref="AA28:AD28"/>
    <mergeCell ref="AE28:AN28"/>
    <mergeCell ref="A27:C27"/>
    <mergeCell ref="D27:K27"/>
    <mergeCell ref="L27:W27"/>
    <mergeCell ref="X27:Z27"/>
    <mergeCell ref="AA27:AD27"/>
    <mergeCell ref="AE27:AN27"/>
    <mergeCell ref="A26:C26"/>
    <mergeCell ref="D26:K26"/>
    <mergeCell ref="L26:W26"/>
    <mergeCell ref="X26:Z26"/>
    <mergeCell ref="AA26:AD26"/>
    <mergeCell ref="AE26:AN26"/>
    <mergeCell ref="A25:C25"/>
    <mergeCell ref="D25:K25"/>
    <mergeCell ref="L25:W25"/>
    <mergeCell ref="X25:Z25"/>
    <mergeCell ref="AA25:AD25"/>
    <mergeCell ref="AE25:AN25"/>
    <mergeCell ref="A24:C24"/>
    <mergeCell ref="D24:K24"/>
    <mergeCell ref="L24:W24"/>
    <mergeCell ref="X24:Z24"/>
    <mergeCell ref="AA24:AD24"/>
    <mergeCell ref="AE24:AN24"/>
    <mergeCell ref="A23:C23"/>
    <mergeCell ref="D23:K23"/>
    <mergeCell ref="L23:W23"/>
    <mergeCell ref="X23:Z23"/>
    <mergeCell ref="AA23:AD23"/>
    <mergeCell ref="AE23:AN23"/>
    <mergeCell ref="A22:C22"/>
    <mergeCell ref="D22:K22"/>
    <mergeCell ref="L22:W22"/>
    <mergeCell ref="X22:Z22"/>
    <mergeCell ref="AA22:AD22"/>
    <mergeCell ref="AE22:AN22"/>
    <mergeCell ref="A21:C21"/>
    <mergeCell ref="D21:K21"/>
    <mergeCell ref="L21:W21"/>
    <mergeCell ref="X21:Z21"/>
    <mergeCell ref="AA21:AD21"/>
    <mergeCell ref="AE21:AN21"/>
    <mergeCell ref="AB18:AC18"/>
    <mergeCell ref="AD18:AE18"/>
    <mergeCell ref="AF18:AN18"/>
    <mergeCell ref="A19:C20"/>
    <mergeCell ref="D19:K20"/>
    <mergeCell ref="L19:AD19"/>
    <mergeCell ref="AE19:AN20"/>
    <mergeCell ref="L20:W20"/>
    <mergeCell ref="X20:Z20"/>
    <mergeCell ref="AA20:AD20"/>
    <mergeCell ref="A18:C18"/>
    <mergeCell ref="D18:E18"/>
    <mergeCell ref="F18:N18"/>
    <mergeCell ref="O18:P18"/>
    <mergeCell ref="Q18:R18"/>
    <mergeCell ref="S18:AA18"/>
    <mergeCell ref="A17:C17"/>
    <mergeCell ref="D17:E17"/>
    <mergeCell ref="F17:N17"/>
    <mergeCell ref="O17:P17"/>
    <mergeCell ref="Q17:R17"/>
    <mergeCell ref="S17:AA17"/>
    <mergeCell ref="AB17:AC17"/>
    <mergeCell ref="AD17:AE17"/>
    <mergeCell ref="AF17:AN17"/>
    <mergeCell ref="A16:C16"/>
    <mergeCell ref="D16:E16"/>
    <mergeCell ref="F16:N16"/>
    <mergeCell ref="O16:P16"/>
    <mergeCell ref="Q16:R16"/>
    <mergeCell ref="S16:AA16"/>
    <mergeCell ref="AB16:AC16"/>
    <mergeCell ref="AD16:AE16"/>
    <mergeCell ref="AF16:AN16"/>
    <mergeCell ref="A15:C15"/>
    <mergeCell ref="D15:E15"/>
    <mergeCell ref="F15:N15"/>
    <mergeCell ref="O15:P15"/>
    <mergeCell ref="Q15:R15"/>
    <mergeCell ref="S15:AA15"/>
    <mergeCell ref="AB15:AC15"/>
    <mergeCell ref="AD15:AE15"/>
    <mergeCell ref="AF15:AN15"/>
    <mergeCell ref="AB13:AC13"/>
    <mergeCell ref="AD13:AE13"/>
    <mergeCell ref="AF13:AN13"/>
    <mergeCell ref="A14:C14"/>
    <mergeCell ref="D14:E14"/>
    <mergeCell ref="F14:N14"/>
    <mergeCell ref="O14:P14"/>
    <mergeCell ref="Q14:R14"/>
    <mergeCell ref="S14:AA14"/>
    <mergeCell ref="AB14:AC14"/>
    <mergeCell ref="AD14:AE14"/>
    <mergeCell ref="AF14:AN14"/>
    <mergeCell ref="A12:N12"/>
    <mergeCell ref="A13:C13"/>
    <mergeCell ref="D13:E13"/>
    <mergeCell ref="F13:N13"/>
    <mergeCell ref="O13:P13"/>
    <mergeCell ref="Q13:R13"/>
    <mergeCell ref="A11:G11"/>
    <mergeCell ref="H11:N11"/>
    <mergeCell ref="O11:U11"/>
    <mergeCell ref="S13:AA13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AL1:AN1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F1:AH1"/>
    <mergeCell ref="AI1:AK1"/>
  </mergeCells>
  <conditionalFormatting sqref="AL1:AN1">
    <cfRule type="expression" priority="91" dxfId="13">
      <formula>$AL1&lt;&gt;""</formula>
    </cfRule>
    <cfRule type="expression" priority="92" dxfId="1">
      <formula>$AL1=""</formula>
    </cfRule>
  </conditionalFormatting>
  <conditionalFormatting sqref="A13:C18">
    <cfRule type="expression" priority="89" dxfId="13">
      <formula>A13="X"</formula>
    </cfRule>
    <cfRule type="expression" priority="90" dxfId="1">
      <formula>A13=""</formula>
    </cfRule>
  </conditionalFormatting>
  <conditionalFormatting sqref="O13:P18">
    <cfRule type="expression" priority="87" dxfId="13">
      <formula>O13="X"</formula>
    </cfRule>
    <cfRule type="expression" priority="88" dxfId="1">
      <formula>O13=""</formula>
    </cfRule>
  </conditionalFormatting>
  <conditionalFormatting sqref="AB13:AC18">
    <cfRule type="expression" priority="85" dxfId="13">
      <formula>AB13="X"</formula>
    </cfRule>
    <cfRule type="expression" priority="86" dxfId="1">
      <formula>AB13=""</formula>
    </cfRule>
  </conditionalFormatting>
  <conditionalFormatting sqref="I37:I41">
    <cfRule type="expression" priority="81" dxfId="13">
      <formula>$I37&lt;&gt;""</formula>
    </cfRule>
    <cfRule type="expression" priority="82" dxfId="1">
      <formula>$I37=""</formula>
    </cfRule>
  </conditionalFormatting>
  <conditionalFormatting sqref="AA37:AA41">
    <cfRule type="expression" priority="83" dxfId="13">
      <formula>$AA37&lt;&gt;""</formula>
    </cfRule>
    <cfRule type="expression" priority="84" dxfId="1">
      <formula>$AA37=""</formula>
    </cfRule>
  </conditionalFormatting>
  <conditionalFormatting sqref="D21:L21 X21:AA21 D22:K34 AE21:AN34">
    <cfRule type="expression" priority="79" dxfId="13">
      <formula>D21&lt;&gt;""</formula>
    </cfRule>
    <cfRule type="expression" priority="80" dxfId="1">
      <formula>D21=""</formula>
    </cfRule>
  </conditionalFormatting>
  <conditionalFormatting sqref="L22 X22:AA22">
    <cfRule type="expression" priority="77" dxfId="13">
      <formula>L22&lt;&gt;""</formula>
    </cfRule>
    <cfRule type="expression" priority="78" dxfId="1">
      <formula>L22=""</formula>
    </cfRule>
  </conditionalFormatting>
  <conditionalFormatting sqref="L23 X23:AA23">
    <cfRule type="expression" priority="75" dxfId="13">
      <formula>L23&lt;&gt;""</formula>
    </cfRule>
    <cfRule type="expression" priority="76" dxfId="1">
      <formula>L23=""</formula>
    </cfRule>
  </conditionalFormatting>
  <conditionalFormatting sqref="L24 X24:AA24">
    <cfRule type="expression" priority="73" dxfId="13">
      <formula>L24&lt;&gt;""</formula>
    </cfRule>
    <cfRule type="expression" priority="74" dxfId="1">
      <formula>L24=""</formula>
    </cfRule>
  </conditionalFormatting>
  <conditionalFormatting sqref="L25 X25:AA25">
    <cfRule type="expression" priority="71" dxfId="13">
      <formula>L25&lt;&gt;""</formula>
    </cfRule>
    <cfRule type="expression" priority="72" dxfId="1">
      <formula>L25=""</formula>
    </cfRule>
  </conditionalFormatting>
  <conditionalFormatting sqref="L26 X26:AA26">
    <cfRule type="expression" priority="69" dxfId="13">
      <formula>L26&lt;&gt;""</formula>
    </cfRule>
    <cfRule type="expression" priority="70" dxfId="1">
      <formula>L26=""</formula>
    </cfRule>
  </conditionalFormatting>
  <conditionalFormatting sqref="L27 X27:AA27">
    <cfRule type="expression" priority="67" dxfId="13">
      <formula>L27&lt;&gt;""</formula>
    </cfRule>
    <cfRule type="expression" priority="68" dxfId="1">
      <formula>L27=""</formula>
    </cfRule>
  </conditionalFormatting>
  <conditionalFormatting sqref="L28 X28:AA28">
    <cfRule type="expression" priority="65" dxfId="13">
      <formula>L28&lt;&gt;""</formula>
    </cfRule>
    <cfRule type="expression" priority="66" dxfId="1">
      <formula>L28=""</formula>
    </cfRule>
  </conditionalFormatting>
  <conditionalFormatting sqref="L29 X29:AA29">
    <cfRule type="expression" priority="63" dxfId="13">
      <formula>L29&lt;&gt;""</formula>
    </cfRule>
    <cfRule type="expression" priority="64" dxfId="1">
      <formula>L29=""</formula>
    </cfRule>
  </conditionalFormatting>
  <conditionalFormatting sqref="L30 X30:AA30">
    <cfRule type="expression" priority="61" dxfId="13">
      <formula>L30&lt;&gt;""</formula>
    </cfRule>
    <cfRule type="expression" priority="62" dxfId="1">
      <formula>L30=""</formula>
    </cfRule>
  </conditionalFormatting>
  <conditionalFormatting sqref="L31 X31:AA31">
    <cfRule type="expression" priority="59" dxfId="13">
      <formula>L31&lt;&gt;""</formula>
    </cfRule>
    <cfRule type="expression" priority="60" dxfId="1">
      <formula>L31=""</formula>
    </cfRule>
  </conditionalFormatting>
  <conditionalFormatting sqref="L32 X32:AA32">
    <cfRule type="expression" priority="57" dxfId="13">
      <formula>L32&lt;&gt;""</formula>
    </cfRule>
    <cfRule type="expression" priority="58" dxfId="1">
      <formula>L32=""</formula>
    </cfRule>
  </conditionalFormatting>
  <conditionalFormatting sqref="L33 X33:AA33">
    <cfRule type="expression" priority="55" dxfId="13">
      <formula>L33&lt;&gt;""</formula>
    </cfRule>
    <cfRule type="expression" priority="56" dxfId="1">
      <formula>L33=""</formula>
    </cfRule>
  </conditionalFormatting>
  <conditionalFormatting sqref="L34 X34:AA34">
    <cfRule type="expression" priority="53" dxfId="13">
      <formula>L34&lt;&gt;""</formula>
    </cfRule>
    <cfRule type="expression" priority="54" dxfId="1">
      <formula>L34=""</formula>
    </cfRule>
  </conditionalFormatting>
  <conditionalFormatting sqref="U2:AN2">
    <cfRule type="expression" priority="47" dxfId="13">
      <formula>$U$2&lt;&gt;""</formula>
    </cfRule>
    <cfRule type="expression" priority="48" dxfId="1">
      <formula>$U$2=""</formula>
    </cfRule>
  </conditionalFormatting>
  <conditionalFormatting sqref="AF1:AH1">
    <cfRule type="expression" priority="93" dxfId="13">
      <formula>$AF1&lt;&gt;""</formula>
    </cfRule>
    <cfRule type="expression" priority="94" dxfId="1">
      <formula>$AF1=""</formula>
    </cfRule>
  </conditionalFormatting>
  <conditionalFormatting sqref="AI9:AN11 AI8">
    <cfRule type="expression" priority="45" dxfId="13">
      <formula>$AI8&lt;&gt;""</formula>
    </cfRule>
    <cfRule type="expression" priority="46" dxfId="1">
      <formula>$AI8=""</formula>
    </cfRule>
  </conditionalFormatting>
  <conditionalFormatting sqref="V4:AA5">
    <cfRule type="expression" priority="43" dxfId="13">
      <formula>$V4&lt;&gt;""</formula>
    </cfRule>
    <cfRule type="expression" priority="44" dxfId="1">
      <formula>$V4=""</formula>
    </cfRule>
  </conditionalFormatting>
  <conditionalFormatting sqref="V7:AA8">
    <cfRule type="expression" priority="41" dxfId="13">
      <formula>$V7&lt;&gt;""</formula>
    </cfRule>
    <cfRule type="expression" priority="42" dxfId="1">
      <formula>$V7=""</formula>
    </cfRule>
  </conditionalFormatting>
  <conditionalFormatting sqref="V6:AA6">
    <cfRule type="expression" priority="39" dxfId="13">
      <formula>$V6&lt;&gt;""</formula>
    </cfRule>
    <cfRule type="expression" priority="40" dxfId="1">
      <formula>$V6=""</formula>
    </cfRule>
  </conditionalFormatting>
  <conditionalFormatting sqref="V9:AA10">
    <cfRule type="expression" priority="37" dxfId="13">
      <formula>$V9&lt;&gt;""</formula>
    </cfRule>
    <cfRule type="expression" priority="38" dxfId="1">
      <formula>$V9=""</formula>
    </cfRule>
  </conditionalFormatting>
  <conditionalFormatting sqref="AI7:AN7">
    <cfRule type="expression" priority="35" dxfId="13">
      <formula>$AI7&lt;&gt;""</formula>
    </cfRule>
    <cfRule type="expression" priority="36" dxfId="1">
      <formula>$AI7=""</formula>
    </cfRule>
  </conditionalFormatting>
  <conditionalFormatting sqref="V11:AA11">
    <cfRule type="expression" priority="33" dxfId="13">
      <formula>$V11&lt;&gt;""</formula>
    </cfRule>
    <cfRule type="expression" priority="34" dxfId="1">
      <formula>$V11=""</formula>
    </cfRule>
  </conditionalFormatting>
  <conditionalFormatting sqref="AI6">
    <cfRule type="expression" priority="31" dxfId="13">
      <formula>$AI6&lt;&gt;""</formula>
    </cfRule>
    <cfRule type="expression" priority="32" dxfId="1">
      <formula>$AI6=""</formula>
    </cfRule>
  </conditionalFormatting>
  <conditionalFormatting sqref="D35:K35 AE35:AN35">
    <cfRule type="expression" priority="13" dxfId="13">
      <formula>D35&lt;&gt;""</formula>
    </cfRule>
    <cfRule type="expression" priority="14" dxfId="1">
      <formula>D35=""</formula>
    </cfRule>
  </conditionalFormatting>
  <conditionalFormatting sqref="L35 X35:AA35">
    <cfRule type="expression" priority="11" dxfId="13">
      <formula>L35&lt;&gt;""</formula>
    </cfRule>
    <cfRule type="expression" priority="12" dxfId="1">
      <formula>L35=""</formula>
    </cfRule>
  </conditionalFormatting>
  <conditionalFormatting sqref="AI4">
    <cfRule type="expression" priority="5" dxfId="13">
      <formula>$AI4&lt;&gt;""</formula>
    </cfRule>
    <cfRule type="expression" priority="6" dxfId="1">
      <formula>$AI4=""</formula>
    </cfRule>
  </conditionalFormatting>
  <conditionalFormatting sqref="U1:AB1">
    <cfRule type="expression" priority="3" dxfId="13">
      <formula>$U$1&lt;&gt;""</formula>
    </cfRule>
    <cfRule type="expression" priority="4" dxfId="1">
      <formula>$U$1=""</formula>
    </cfRule>
  </conditionalFormatting>
  <conditionalFormatting sqref="H4:N11">
    <cfRule type="expression" priority="1" dxfId="706">
      <formula>$H4&lt;&gt;""</formula>
    </cfRule>
    <cfRule type="expression" priority="2" dxfId="1">
      <formula>$H4=""</formula>
    </cfRule>
  </conditionalFormatting>
  <dataValidations count="1" disablePrompts="1">
    <dataValidation type="list" allowBlank="1" showInputMessage="1" showErrorMessage="1" sqref="A12:N12">
      <formula1>Sprachen!$L$73:$L$74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&amp;L&amp;8Version: huber_1.0
Datum: 11.05.2021&amp;R&amp;G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B8717BF7884A4E861BB17700854F06" ma:contentTypeVersion="13" ma:contentTypeDescription="Create a new document." ma:contentTypeScope="" ma:versionID="66a40a52d1413779ce3d9b0e43b218fd">
  <xsd:schema xmlns:xsd="http://www.w3.org/2001/XMLSchema" xmlns:xs="http://www.w3.org/2001/XMLSchema" xmlns:p="http://schemas.microsoft.com/office/2006/metadata/properties" xmlns:ns3="b2e3f116-0fbc-4d3d-b5a7-382b2adc889a" xmlns:ns4="2ae7af10-91f3-4c95-aef6-b2bab73e498e" targetNamespace="http://schemas.microsoft.com/office/2006/metadata/properties" ma:root="true" ma:fieldsID="0afdac6b5e4ad31ed9d722491f793a3f" ns3:_="" ns4:_="">
    <xsd:import namespace="b2e3f116-0fbc-4d3d-b5a7-382b2adc889a"/>
    <xsd:import namespace="2ae7af10-91f3-4c95-aef6-b2bab73e49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3f116-0fbc-4d3d-b5a7-382b2adc88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7af10-91f3-4c95-aef6-b2bab73e49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t V W x U h k i u f + k A A A A 9 Q A A A B I A H A B D b 2 5 m a W c v U G F j a 2 F n Z S 5 4 b W w g o h g A K K A U A A A A A A A A A A A A A A A A A A A A A A A A A A A A h Y + x D o I w G I R f h f w 7 b U U H Q n 7 K o G 6 S m J g Y 1 6 Z U a I R i a L G 8 m 4 O P 5 C u I U d T N 8 e 6 7 S + 7 u 1 x t m Q 1 M H F 9 V Z 3 Z o U Z o R B o I x s C 2 3 K F H p 3 D G P I O G 6 F P I l S B W P Y 2 G S w O o X K u X N C q f e e + D l p u 5 J G j M 3 o I d / s Z K U a E W p j n T B S w a d V / G 8 B x / 1 r D I 9 I v C A x G y c h n T z M t f n y a G R P + m P i s q 9 d 3 y l e q H C 1 R j p J p O 8 L / A F Q S w M E F A A C A A g A t V W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V V s V I o i k e 4 D g A A A B E A A A A T A B w A R m 9 y b X V s Y X M v U 2 V j d G l v b j E u b S C i G A A o o B Q A A A A A A A A A A A A A A A A A A A A A A A A A A A A r T k 0 u y c z P U w i G 0 I b W A F B L A Q I t A B Q A A g A I A L V V s V I Z I r n / p A A A A P U A A A A S A A A A A A A A A A A A A A A A A A A A A A B D b 2 5 m a W c v U G F j a 2 F n Z S 5 4 b W x Q S w E C L Q A U A A I A C A C 1 V b F S D 8 r p q 6 Q A A A D p A A A A E w A A A A A A A A A A A A A A A A D w A A A A W 0 N v b n R l b n R f V H l w Z X N d L n h t b F B L A Q I t A B Q A A g A I A L V V s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r Q H v P G p l g T o 0 + s M r H C P F W A A A A A A I A A A A A A A N m A A D A A A A A E A A A A D O P Z K 0 g W m g d V 5 y 3 U D 8 i Z 5 c A A A A A B I A A A K A A A A A Q A A A A H O n c k z C Z Y L D W E N / e t l M y r V A A A A C y I J e e 6 Q o P u T I l r l R U J G f T r m j i F / y y l 9 U C H + W 5 D j j a / 7 u 3 X u w Q F 4 / + u k A g b 1 9 P 6 R C W h k X U o 5 g U 4 5 A F t 7 p J o 7 p J f Y A f x e K F J s E u R N / x p T q 7 G R Q A A A A b x X A 5 5 l / 5 M W A V h e 2 e 0 T A z A D X i J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A5B7EC-128C-46A7-B45E-10220DB705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0B0CD8-19EA-4C73-9CE3-32018AFE2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e3f116-0fbc-4d3d-b5a7-382b2adc889a"/>
    <ds:schemaRef ds:uri="2ae7af10-91f3-4c95-aef6-b2bab73e49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7E59D9-3E00-458F-8431-6E9967D1DAA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ABBD088-E031-43E9-A9B6-A9A8A62E467B}">
  <ds:schemaRefs>
    <ds:schemaRef ds:uri="http://schemas.microsoft.com/office/2006/metadata/properties"/>
    <ds:schemaRef ds:uri="http://purl.org/dc/terms/"/>
    <ds:schemaRef ds:uri="b2e3f116-0fbc-4d3d-b5a7-382b2adc889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ae7af10-91f3-4c95-aef6-b2bab73e498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Weiss, Manfred</dc:creator>
  <cp:keywords/>
  <dc:description/>
  <cp:lastModifiedBy>Ina Lackenmaier</cp:lastModifiedBy>
  <cp:lastPrinted>2022-04-08T09:17:04Z</cp:lastPrinted>
  <dcterms:created xsi:type="dcterms:W3CDTF">2020-03-21T09:35:27Z</dcterms:created>
  <dcterms:modified xsi:type="dcterms:W3CDTF">2022-05-10T11:22:58Z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0x01010062B8717BF7884A4E861BB17700854F06</vt:lpwstr>
  </property>
  <property fmtid="{D5CDD505-2E9C-101B-9397-08002B2CF9AE}" pid="3" name="MSIP_Label_886a4950-ac5d-4b86-8508-2b811d43a04c_Enabled">
    <vt:lpwstr>true</vt:lpwstr>
  </property>
  <property fmtid="{D5CDD505-2E9C-101B-9397-08002B2CF9AE}" pid="4" name="MSIP_Label_886a4950-ac5d-4b86-8508-2b811d43a04c_SetDate">
    <vt:lpwstr>2020-11-30T11:51:08Z</vt:lpwstr>
  </property>
  <property fmtid="{D5CDD505-2E9C-101B-9397-08002B2CF9AE}" pid="5" name="MSIP_Label_886a4950-ac5d-4b86-8508-2b811d43a04c_Method">
    <vt:lpwstr>Standard</vt:lpwstr>
  </property>
  <property fmtid="{D5CDD505-2E9C-101B-9397-08002B2CF9AE}" pid="6" name="MSIP_Label_886a4950-ac5d-4b86-8508-2b811d43a04c_Name">
    <vt:lpwstr>Non-Business</vt:lpwstr>
  </property>
  <property fmtid="{D5CDD505-2E9C-101B-9397-08002B2CF9AE}" pid="7" name="MSIP_Label_886a4950-ac5d-4b86-8508-2b811d43a04c_SiteId">
    <vt:lpwstr>8ef752bc-46e6-461f-9327-b7be5ad1d28d</vt:lpwstr>
  </property>
  <property fmtid="{D5CDD505-2E9C-101B-9397-08002B2CF9AE}" pid="8" name="MSIP_Label_886a4950-ac5d-4b86-8508-2b811d43a04c_ActionId">
    <vt:lpwstr>53c29372-405a-47f2-bd29-994a880c145d</vt:lpwstr>
  </property>
  <property fmtid="{D5CDD505-2E9C-101B-9397-08002B2CF9AE}" pid="9" name="MSIP_Label_886a4950-ac5d-4b86-8508-2b811d43a04c_ContentBits">
    <vt:lpwstr>0</vt:lpwstr>
  </property>
  <property fmtid="{D5CDD505-2E9C-101B-9397-08002B2CF9AE}" pid="10" name="MSIP_Label_ab8c7717-f351-46c7-99c6-84fe4f740f24_Enabled">
    <vt:lpwstr>true</vt:lpwstr>
  </property>
  <property fmtid="{D5CDD505-2E9C-101B-9397-08002B2CF9AE}" pid="11" name="MSIP_Label_ab8c7717-f351-46c7-99c6-84fe4f740f24_SetDate">
    <vt:lpwstr>2022-02-03T07:59:27Z</vt:lpwstr>
  </property>
  <property fmtid="{D5CDD505-2E9C-101B-9397-08002B2CF9AE}" pid="12" name="MSIP_Label_ab8c7717-f351-46c7-99c6-84fe4f740f24_Method">
    <vt:lpwstr>Privileged</vt:lpwstr>
  </property>
  <property fmtid="{D5CDD505-2E9C-101B-9397-08002B2CF9AE}" pid="13" name="MSIP_Label_ab8c7717-f351-46c7-99c6-84fe4f740f24_Name">
    <vt:lpwstr>Öffentlich</vt:lpwstr>
  </property>
  <property fmtid="{D5CDD505-2E9C-101B-9397-08002B2CF9AE}" pid="14" name="MSIP_Label_ab8c7717-f351-46c7-99c6-84fe4f740f24_SiteId">
    <vt:lpwstr>1776c5e0-0dbc-4013-a755-aaaf3401e4d4</vt:lpwstr>
  </property>
  <property fmtid="{D5CDD505-2E9C-101B-9397-08002B2CF9AE}" pid="15" name="MSIP_Label_ab8c7717-f351-46c7-99c6-84fe4f740f24_ActionId">
    <vt:lpwstr>62db6f6f-4b1a-4b9a-aa30-69ee2216b878</vt:lpwstr>
  </property>
  <property fmtid="{D5CDD505-2E9C-101B-9397-08002B2CF9AE}" pid="16" name="MSIP_Label_ab8c7717-f351-46c7-99c6-84fe4f740f24_ContentBits">
    <vt:lpwstr>0</vt:lpwstr>
  </property>
</Properties>
</file>